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 1" sheetId="1" r:id="rId1"/>
  </sheets>
  <definedNames>
    <definedName name="_xlnm.Print_Titles" localSheetId="0">'Лист 1'!$7:$9</definedName>
    <definedName name="_xlnm.Print_Area" localSheetId="0">'Лист 1'!$A$1:$H$176</definedName>
  </definedNames>
  <calcPr fullCalcOnLoad="1"/>
</workbook>
</file>

<file path=xl/sharedStrings.xml><?xml version="1.0" encoding="utf-8"?>
<sst xmlns="http://schemas.openxmlformats.org/spreadsheetml/2006/main" count="396" uniqueCount="113">
  <si>
    <t>ОЦЕНКА</t>
  </si>
  <si>
    <t>результативности бюджетных расходов</t>
  </si>
  <si>
    <t>(наименование субъекта бюджетного планирования)</t>
  </si>
  <si>
    <t>Управления социальной защиты населения администрации г. Азова</t>
  </si>
  <si>
    <t>Наименование показателя</t>
  </si>
  <si>
    <t>Единица измерения</t>
  </si>
  <si>
    <t>Плановый период</t>
  </si>
  <si>
    <t>2011 год</t>
  </si>
  <si>
    <t>2012 год</t>
  </si>
  <si>
    <t>2013 год</t>
  </si>
  <si>
    <t>Результаты</t>
  </si>
  <si>
    <t>Расходы:</t>
  </si>
  <si>
    <t>Всего</t>
  </si>
  <si>
    <t>тыс.рублей</t>
  </si>
  <si>
    <t>из них на оказание подведомственными учреждениями муниципальных услуг в рамках муниципальных заданий</t>
  </si>
  <si>
    <t>внебюджетные</t>
  </si>
  <si>
    <r>
      <t>Показатель 1.</t>
    </r>
    <r>
      <rPr>
        <sz val="14"/>
        <rFont val="Times New Roman"/>
        <family val="1"/>
      </rPr>
      <t xml:space="preserve"> Численность получателей мер социальной поддержки</t>
    </r>
  </si>
  <si>
    <r>
      <t>Показатель 2.</t>
    </r>
    <r>
      <rPr>
        <sz val="14"/>
        <rFont val="Times New Roman"/>
        <family val="1"/>
      </rPr>
      <t xml:space="preserve"> Количество семей - получателей жилищных субсидий</t>
    </r>
  </si>
  <si>
    <r>
      <t>Показатель 3.</t>
    </r>
    <r>
      <rPr>
        <sz val="14"/>
        <rFont val="Times New Roman"/>
        <family val="1"/>
      </rPr>
      <t xml:space="preserve"> Оказание социальной помощи в денежном выражении</t>
    </r>
  </si>
  <si>
    <r>
      <t>Стратегическая цель 1:</t>
    </r>
    <r>
      <rPr>
        <sz val="14"/>
        <rFont val="Times New Roman"/>
        <family val="1"/>
      </rPr>
      <t xml:space="preserve"> Повышение материального благосостояния населения города </t>
    </r>
  </si>
  <si>
    <r>
      <t>Тактическая задача 1.1</t>
    </r>
    <r>
      <rPr>
        <sz val="14"/>
        <rFont val="Times New Roman"/>
        <family val="1"/>
      </rPr>
      <t>: Исполнение обязательств города по оказанию мер социальной поддержки отдельным категориям граждан</t>
    </r>
  </si>
  <si>
    <r>
      <t xml:space="preserve">Тактическая задача 1.2: </t>
    </r>
    <r>
      <rPr>
        <sz val="14"/>
        <rFont val="Times New Roman"/>
        <family val="1"/>
      </rPr>
      <t>Содействие созданию благоприятных условий для улучшения положения семей с детьми, в том числе многодетных</t>
    </r>
  </si>
  <si>
    <r>
      <t xml:space="preserve">Показатель 1. </t>
    </r>
    <r>
      <rPr>
        <sz val="14"/>
        <rFont val="Times New Roman"/>
        <family val="1"/>
      </rPr>
      <t>Численность получателей мер социальной поддержки</t>
    </r>
  </si>
  <si>
    <t xml:space="preserve">инвалидностью (отделение социально-медицинского обслуживания на дому) </t>
  </si>
  <si>
    <r>
      <t xml:space="preserve">Показатель 1. </t>
    </r>
    <r>
      <rPr>
        <sz val="14"/>
        <rFont val="Times New Roman"/>
        <family val="1"/>
      </rPr>
      <t xml:space="preserve">Получение социальных услуг без обеспечения проживания, предоставляемых гражданам на дому, частично утратившим способность к самообслуживанию в связи с преклонным возрастом, болезнью, инвалидностью (отделение социального обслуживания) </t>
    </r>
  </si>
  <si>
    <r>
      <t xml:space="preserve">Показатель 2. </t>
    </r>
    <r>
      <rPr>
        <sz val="14"/>
        <rFont val="Times New Roman"/>
        <family val="1"/>
      </rPr>
      <t xml:space="preserve">Получение социальных услуг без обеспечения проживания, предоставляемых гражданам на дому, частично утратившим способность к самообслуживанию в связи с преклонным возрастом, болезнью, </t>
    </r>
  </si>
  <si>
    <r>
      <t>Показатель 3.</t>
    </r>
    <r>
      <rPr>
        <sz val="14"/>
        <rFont val="Times New Roman"/>
        <family val="1"/>
      </rPr>
      <t xml:space="preserve"> Получение социальных услуг с обеспечением проживания, предоставляемых гражданам, частично или полностью утратившим способность к самообслуживанию и нуждающимся по сотоянию здоровья в постоянном уходе</t>
    </r>
  </si>
  <si>
    <t>и наблюдении (социально-реабилитационное отделение)</t>
  </si>
  <si>
    <t>человек</t>
  </si>
  <si>
    <t>%</t>
  </si>
  <si>
    <t>-</t>
  </si>
  <si>
    <r>
      <t xml:space="preserve">Показатель 1. </t>
    </r>
    <r>
      <rPr>
        <sz val="14"/>
        <rFont val="Times New Roman"/>
        <family val="1"/>
      </rPr>
      <t>Количество структурных подразделений УСЗН г. Азова</t>
    </r>
  </si>
  <si>
    <r>
      <t xml:space="preserve">Показатель 2. </t>
    </r>
    <r>
      <rPr>
        <sz val="14"/>
        <rFont val="Times New Roman"/>
        <family val="1"/>
      </rPr>
      <t>Количество подведомственных учреждений</t>
    </r>
  </si>
  <si>
    <t>шт.</t>
  </si>
  <si>
    <r>
      <t xml:space="preserve">Стратегическая цель 3: </t>
    </r>
    <r>
      <rPr>
        <sz val="14"/>
        <rFont val="Times New Roman"/>
        <family val="1"/>
      </rPr>
      <t>Осуществление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  </r>
  </si>
  <si>
    <r>
      <t>Тактическая задача 3.1</t>
    </r>
    <r>
      <rPr>
        <sz val="14"/>
        <rFont val="Times New Roman"/>
        <family val="1"/>
      </rPr>
      <t>: Обеспечение реализации законов социальной направленности на территории города</t>
    </r>
  </si>
  <si>
    <r>
      <t>Тактическая задача 2.1</t>
    </r>
    <r>
      <rPr>
        <sz val="14"/>
        <rFont val="Times New Roman"/>
        <family val="1"/>
      </rPr>
      <t>: Улучшение качества предоставления социальных услуг</t>
    </r>
  </si>
  <si>
    <t>2014 год</t>
  </si>
  <si>
    <t>Показатель 4.1.1.</t>
  </si>
  <si>
    <t>Выявление нуждаемости пожилых граждан в социальной помощи</t>
  </si>
  <si>
    <t>численность</t>
  </si>
  <si>
    <t>чел.</t>
  </si>
  <si>
    <t>Выявление нуждаемости пожилых граждан в социально - медицинском обслуживании</t>
  </si>
  <si>
    <t>тыс. руб.</t>
  </si>
  <si>
    <t>Создание приемных семей для граждан пожилого возраста и инвалидов</t>
  </si>
  <si>
    <t>количество пандусов в учреждениях органов местного самоуправления, учреждениях культуры, местах движения и компактного проживания инвалидов</t>
  </si>
  <si>
    <r>
      <t xml:space="preserve">Стратегическая цель 4: </t>
    </r>
    <r>
      <rPr>
        <sz val="14"/>
        <rFont val="Times New Roman"/>
        <family val="1"/>
      </rPr>
      <t>Снижение объемов потребления топливно-энергетических ресурсов ежегодно на 3 % к уровню 2009 года УСЗН г. Азова  и МУ «ЦСО граждан пожилого возраста и инвалидов» города Азова</t>
    </r>
  </si>
  <si>
    <r>
      <t xml:space="preserve">Стратегическая цель 2: </t>
    </r>
    <r>
      <rPr>
        <sz val="14"/>
        <rFont val="Times New Roman"/>
        <family val="1"/>
      </rPr>
      <t>Повышение уровня удовлетворения населения в социальных услугах учреждением социального обслуживания</t>
    </r>
  </si>
  <si>
    <r>
      <t xml:space="preserve">Стратегическая цель 5: </t>
    </r>
    <r>
      <rPr>
        <sz val="14"/>
        <rFont val="Times New Roman"/>
        <family val="1"/>
      </rPr>
      <t>Формирование организационных, правовых, социально-экономических условий для осуществления мер по улучшению положения и качества жизни пожилых людей, повышению степени их социальной защищенности, активизации участия пожилых людей в жизни общества</t>
    </r>
  </si>
  <si>
    <r>
      <t xml:space="preserve">Стратегическая цель 6: </t>
    </r>
    <r>
      <rPr>
        <sz val="14"/>
        <rFont val="Times New Roman"/>
        <family val="1"/>
      </rPr>
      <t>Формирование условий устойчивого развития доступной среды для инвалидов и других маломобильных групп населения</t>
    </r>
  </si>
  <si>
    <r>
      <t xml:space="preserve">Тактическая задача 1.3: </t>
    </r>
    <r>
      <rPr>
        <sz val="14"/>
        <rFont val="Times New Roman"/>
        <family val="1"/>
      </rPr>
      <t>Увеличение охвата отдыхом и оздоровлением детей, проживающих на территории города</t>
    </r>
  </si>
  <si>
    <t xml:space="preserve">Оказание гражданам пожилого возрастаи инвалидам гарантированных и дополнительных услуг </t>
  </si>
  <si>
    <t xml:space="preserve">Тактическая задача 5.1. </t>
  </si>
  <si>
    <t xml:space="preserve">Тактическая задача 5.2. </t>
  </si>
  <si>
    <t xml:space="preserve">Тактическая задача 5.3. </t>
  </si>
  <si>
    <t xml:space="preserve">Тактическая задача 5.4. </t>
  </si>
  <si>
    <t>Тактическая задача 5.5.</t>
  </si>
  <si>
    <t xml:space="preserve">Тактическая задача 5.6. </t>
  </si>
  <si>
    <t xml:space="preserve">Тактическая задача 5.7. </t>
  </si>
  <si>
    <t xml:space="preserve">Тактическая задача 5.8. </t>
  </si>
  <si>
    <t>Показатель 5.1.1.</t>
  </si>
  <si>
    <t>Показатель 5.3.1.</t>
  </si>
  <si>
    <t>Показатель 5.2.1.</t>
  </si>
  <si>
    <t>Показатель  5.4.1.</t>
  </si>
  <si>
    <t>Показатель 5.5.1</t>
  </si>
  <si>
    <t>Показатель 5.6.1.</t>
  </si>
  <si>
    <t>Показатель 5.7.1.</t>
  </si>
  <si>
    <t>Показатель 5.8.1.</t>
  </si>
  <si>
    <t>Бесплатное обучение пожилых людей навыкам пользования персональным компьютером</t>
  </si>
  <si>
    <t>Проведение текущего ремонта здания ЦСО</t>
  </si>
  <si>
    <t>затарты на проведение ремонта</t>
  </si>
  <si>
    <t>количество семей</t>
  </si>
  <si>
    <t>Приобретение автомобильного транспорта</t>
  </si>
  <si>
    <t>количество автомобилей</t>
  </si>
  <si>
    <t>Проведение конкурса "Лучший социальный работник"</t>
  </si>
  <si>
    <t xml:space="preserve">Тактическая задача 6.1. </t>
  </si>
  <si>
    <t>Объективная оценка состояния доступности среды для инвалидов и других маломобильных групп населения</t>
  </si>
  <si>
    <t>Показатель 6.1.1.</t>
  </si>
  <si>
    <t>количество паспортов</t>
  </si>
  <si>
    <t xml:space="preserve">Тактическая задача 6.2. </t>
  </si>
  <si>
    <t>Обеспечение доступности в приоритетных сферах жизнедеятельности инвалидов</t>
  </si>
  <si>
    <t>Показатель 6.2.1.</t>
  </si>
  <si>
    <t xml:space="preserve">Тактическая задача 6.3. </t>
  </si>
  <si>
    <t>Обеспечение доступности реабилитационных услуг</t>
  </si>
  <si>
    <t>Показатель 6.3.1.</t>
  </si>
  <si>
    <t>увеличение на 3 % дополнительных услуг, оказываемых ЦСО</t>
  </si>
  <si>
    <t>Приложение № 2</t>
  </si>
  <si>
    <t>2015 год</t>
  </si>
  <si>
    <t xml:space="preserve">Текущий год </t>
  </si>
  <si>
    <t>Отчетный год</t>
  </si>
  <si>
    <t xml:space="preserve">Качественная характеристика </t>
  </si>
  <si>
    <t xml:space="preserve">Количественная характеристика </t>
  </si>
  <si>
    <t>Качественная характеристика</t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</si>
  <si>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Финансирование  учреждения социального обслуживания в соответствии с муниципальным  заданием в полном объеме </t>
    </r>
  </si>
  <si>
    <t>Количественная характеристика</t>
  </si>
  <si>
    <r>
      <t>Показатель 4.</t>
    </r>
    <r>
      <rPr>
        <sz val="14"/>
        <rFont val="Times New Roman"/>
        <family val="1"/>
      </rPr>
      <t xml:space="preserve">  Получение социальных услуг без обеспечения проживания, предоставляемых гражданам, попавшим в трудную жизненную ситуацию</t>
    </r>
  </si>
  <si>
    <r>
      <rPr>
        <b/>
        <sz val="14"/>
        <rFont val="Times New Roman"/>
        <family val="1"/>
      </rPr>
      <t xml:space="preserve">Показатель 1. </t>
    </r>
    <r>
      <rPr>
        <sz val="14"/>
        <rFont val="Times New Roman"/>
        <family val="1"/>
      </rPr>
      <t xml:space="preserve">Финансирование УСЗН г. Азова в полном объеме от утвержденных лимитов бюджетных обязательств 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</si>
  <si>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Экономия энергоресурсов ежегодно  к уровню 2009 года</t>
    </r>
  </si>
  <si>
    <r>
      <t>Тактическая задача 4.1.</t>
    </r>
    <r>
      <rPr>
        <sz val="14"/>
        <rFont val="Times New Roman"/>
        <family val="1"/>
      </rPr>
      <t xml:space="preserve"> Проведение энергетических обследований, ведение энергетических паспортов </t>
    </r>
  </si>
  <si>
    <t>Количество энергетических паспортов</t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</si>
  <si>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Доля граждан пожилого возраста и инвалидов, охваченных социальными услугами, из числа выявленных граждан, нуждающихся в социальном обслуживании </t>
    </r>
  </si>
  <si>
    <r>
      <rPr>
        <b/>
        <sz val="14"/>
        <rFont val="Times New Roman"/>
        <family val="1"/>
      </rPr>
      <t xml:space="preserve">Показатель 1. </t>
    </r>
    <r>
      <rPr>
        <sz val="14"/>
        <rFont val="Times New Roman"/>
        <family val="1"/>
      </rPr>
      <t>Увеличение дополнительных услуг, оказываемых ЦСО</t>
    </r>
  </si>
  <si>
    <t>2011 г.</t>
  </si>
  <si>
    <t>2012 г.</t>
  </si>
  <si>
    <t>2013 г.</t>
  </si>
  <si>
    <t>2014 г.</t>
  </si>
  <si>
    <t>2015 г.</t>
  </si>
  <si>
    <t xml:space="preserve"> бюджетные</t>
  </si>
  <si>
    <t>В том числе:</t>
  </si>
  <si>
    <t>реализуемые в рамках программной деятельности</t>
  </si>
  <si>
    <t>реализуемые в рамках непрограммной деятельности</t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</si>
  <si>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Соотношение ежемесячных денежных выплат, льгот и других мер социальной поддержки к установленной величине прожиточного минимума</t>
    </r>
  </si>
  <si>
    <t>количество конкурсов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</si>
</sst>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0.000"/>
    <numFmt numFmtId="176" formatCode="_-* #,##0.0_р_._-;\-* #,##0.0_р_._-;_-* &quot;-&quot;?_р_._-;_-@_-"/>
    <numFmt numFmtId="177" formatCode="#,##0.0&quot;р.&quot;"/>
    <numFmt numFmtId="178" formatCode="#,##0.0_ ;\-#,##0.0\ "/>
    <numFmt numFmtId="179" formatCode="#,##0.00000"/>
    <numFmt numFmtId="180" formatCode="_-* #,##0.00000&quot;р.&quot;_-;\-* #,##0.00000&quot;р.&quot;_-;_-* &quot;-&quot;?????&quot;р.&quot;_-;_-@_-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3" fontId="4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view="pageBreakPreview" zoomScale="75" zoomScaleSheetLayoutView="75" zoomScalePageLayoutView="0" workbookViewId="0" topLeftCell="A1">
      <selection activeCell="A10" sqref="A10:H178"/>
    </sheetView>
  </sheetViews>
  <sheetFormatPr defaultColWidth="9.140625" defaultRowHeight="12.75"/>
  <cols>
    <col min="1" max="1" width="65.8515625" style="0" customWidth="1"/>
    <col min="2" max="2" width="15.7109375" style="0" customWidth="1"/>
    <col min="3" max="3" width="14.28125" style="0" customWidth="1"/>
    <col min="4" max="4" width="19.00390625" style="0" customWidth="1"/>
    <col min="5" max="5" width="13.57421875" style="0" customWidth="1"/>
    <col min="6" max="6" width="11.7109375" style="0" customWidth="1"/>
    <col min="7" max="7" width="13.28125" style="0" customWidth="1"/>
    <col min="8" max="8" width="0.5625" style="0" hidden="1" customWidth="1"/>
    <col min="10" max="10" width="14.28125" style="0" customWidth="1"/>
    <col min="11" max="11" width="12.421875" style="0" customWidth="1"/>
    <col min="12" max="12" width="13.28125" style="0" customWidth="1"/>
    <col min="13" max="14" width="11.28125" style="0" customWidth="1"/>
  </cols>
  <sheetData>
    <row r="1" spans="1:8" ht="18.75">
      <c r="A1" s="21" t="s">
        <v>86</v>
      </c>
      <c r="B1" s="21"/>
      <c r="C1" s="21"/>
      <c r="D1" s="21"/>
      <c r="E1" s="21"/>
      <c r="F1" s="21"/>
      <c r="G1" s="21"/>
      <c r="H1" s="21"/>
    </row>
    <row r="2" spans="1:8" ht="18.75">
      <c r="A2" s="18" t="s">
        <v>0</v>
      </c>
      <c r="B2" s="18"/>
      <c r="C2" s="18"/>
      <c r="D2" s="18"/>
      <c r="E2" s="18"/>
      <c r="F2" s="18"/>
      <c r="G2" s="18"/>
      <c r="H2" s="1"/>
    </row>
    <row r="3" spans="1:8" ht="18.75">
      <c r="A3" s="18" t="s">
        <v>1</v>
      </c>
      <c r="B3" s="18"/>
      <c r="C3" s="18"/>
      <c r="D3" s="18"/>
      <c r="E3" s="18"/>
      <c r="F3" s="18"/>
      <c r="G3" s="18"/>
      <c r="H3" s="1"/>
    </row>
    <row r="4" spans="1:14" ht="18.75">
      <c r="A4" s="22" t="s">
        <v>3</v>
      </c>
      <c r="B4" s="22"/>
      <c r="C4" s="22"/>
      <c r="D4" s="22"/>
      <c r="E4" s="22"/>
      <c r="F4" s="22"/>
      <c r="G4" s="22"/>
      <c r="H4" s="1"/>
      <c r="J4" s="5" t="s">
        <v>102</v>
      </c>
      <c r="K4" s="5" t="s">
        <v>103</v>
      </c>
      <c r="L4" s="5" t="s">
        <v>104</v>
      </c>
      <c r="M4" s="5" t="s">
        <v>105</v>
      </c>
      <c r="N4" s="5" t="s">
        <v>106</v>
      </c>
    </row>
    <row r="5" spans="1:14" ht="18.75">
      <c r="A5" s="19" t="s">
        <v>2</v>
      </c>
      <c r="B5" s="20"/>
      <c r="C5" s="20"/>
      <c r="D5" s="20"/>
      <c r="E5" s="20"/>
      <c r="F5" s="20"/>
      <c r="G5" s="20"/>
      <c r="H5" s="1"/>
      <c r="J5" s="11">
        <f>J6+C86+J8</f>
        <v>336467.3</v>
      </c>
      <c r="K5" s="11">
        <f>K6+D86</f>
        <v>336623.4</v>
      </c>
      <c r="L5" s="11">
        <f>L6+E86+L9</f>
        <v>339366.30000000005</v>
      </c>
      <c r="M5" s="11">
        <f>M6+F86+M10</f>
        <v>368250.7</v>
      </c>
      <c r="N5" s="11">
        <f>N6+G86</f>
        <v>291646</v>
      </c>
    </row>
    <row r="6" spans="1:14" ht="18.75">
      <c r="A6" s="1"/>
      <c r="B6" s="1"/>
      <c r="C6" s="1"/>
      <c r="D6" s="1"/>
      <c r="E6" s="1"/>
      <c r="F6" s="1"/>
      <c r="G6" s="1"/>
      <c r="H6" s="1"/>
      <c r="J6" s="6">
        <f>C25+C34+C48+C70</f>
        <v>323679.2</v>
      </c>
      <c r="K6" s="6">
        <f>D25+D34+D48+D70</f>
        <v>322282.4</v>
      </c>
      <c r="L6" s="6">
        <f>E25+E34+E48+E70</f>
        <v>325046.50000000006</v>
      </c>
      <c r="M6" s="6">
        <f>F25+F34+F48+F70</f>
        <v>353324.6</v>
      </c>
      <c r="N6" s="6">
        <f>G25+G34+G48+G70</f>
        <v>276913.2</v>
      </c>
    </row>
    <row r="7" spans="1:14" ht="42.75" customHeight="1">
      <c r="A7" s="15" t="s">
        <v>4</v>
      </c>
      <c r="B7" s="15" t="s">
        <v>5</v>
      </c>
      <c r="C7" s="2" t="s">
        <v>89</v>
      </c>
      <c r="D7" s="2" t="s">
        <v>88</v>
      </c>
      <c r="E7" s="15" t="s">
        <v>6</v>
      </c>
      <c r="F7" s="15"/>
      <c r="G7" s="15"/>
      <c r="H7" s="7"/>
      <c r="J7" s="8">
        <f>C86</f>
        <v>12689.1</v>
      </c>
      <c r="K7" s="8">
        <f>D86</f>
        <v>14341</v>
      </c>
      <c r="L7" s="8">
        <f>E86</f>
        <v>14219.8</v>
      </c>
      <c r="M7" s="8">
        <f>F86</f>
        <v>14760.9</v>
      </c>
      <c r="N7" s="8">
        <f>G86</f>
        <v>14732.8</v>
      </c>
    </row>
    <row r="8" spans="1:14" ht="18.75">
      <c r="A8" s="15"/>
      <c r="B8" s="15"/>
      <c r="C8" s="2" t="s">
        <v>7</v>
      </c>
      <c r="D8" s="2" t="s">
        <v>8</v>
      </c>
      <c r="E8" s="2" t="s">
        <v>9</v>
      </c>
      <c r="F8" s="2" t="s">
        <v>37</v>
      </c>
      <c r="G8" s="2" t="s">
        <v>87</v>
      </c>
      <c r="H8" s="7"/>
      <c r="J8" s="9">
        <f>C100</f>
        <v>99</v>
      </c>
      <c r="K8" s="9" t="str">
        <f>D100</f>
        <v>-</v>
      </c>
      <c r="L8" s="9" t="str">
        <f>E100</f>
        <v>-</v>
      </c>
      <c r="M8" s="9" t="str">
        <f>F100</f>
        <v>-</v>
      </c>
      <c r="N8" s="9" t="str">
        <f>G100</f>
        <v>-</v>
      </c>
    </row>
    <row r="9" spans="1:14" ht="18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7"/>
      <c r="J9" s="10" t="str">
        <f>C147</f>
        <v>-</v>
      </c>
      <c r="K9" s="10" t="str">
        <f>D147</f>
        <v>-</v>
      </c>
      <c r="L9" s="10">
        <f>E147</f>
        <v>100</v>
      </c>
      <c r="M9" s="10" t="str">
        <f>F147</f>
        <v>-</v>
      </c>
      <c r="N9" s="10" t="str">
        <f>G147</f>
        <v>-</v>
      </c>
    </row>
    <row r="10" spans="1:14" ht="18.75">
      <c r="A10" s="23" t="s">
        <v>19</v>
      </c>
      <c r="B10" s="24"/>
      <c r="C10" s="24"/>
      <c r="D10" s="24"/>
      <c r="E10" s="24"/>
      <c r="F10" s="24"/>
      <c r="G10" s="24"/>
      <c r="H10" s="25"/>
      <c r="J10" s="9" t="str">
        <f>C170</f>
        <v>-</v>
      </c>
      <c r="K10" s="9" t="str">
        <f>D170</f>
        <v>-</v>
      </c>
      <c r="L10" s="9" t="str">
        <f>E170</f>
        <v>-</v>
      </c>
      <c r="M10" s="9">
        <f>F170</f>
        <v>165.2</v>
      </c>
      <c r="N10" s="9" t="str">
        <f>G170</f>
        <v>-</v>
      </c>
    </row>
    <row r="11" spans="1:11" ht="39" customHeight="1">
      <c r="A11" s="23" t="s">
        <v>20</v>
      </c>
      <c r="B11" s="24"/>
      <c r="C11" s="24"/>
      <c r="D11" s="24"/>
      <c r="E11" s="24"/>
      <c r="F11" s="24"/>
      <c r="G11" s="24"/>
      <c r="H11" s="25"/>
      <c r="J11" s="4">
        <f>C26</f>
        <v>497</v>
      </c>
      <c r="K11" s="4">
        <f>D26</f>
        <v>12571.700000000012</v>
      </c>
    </row>
    <row r="12" spans="1:11" ht="18.75">
      <c r="A12" s="17" t="s">
        <v>10</v>
      </c>
      <c r="B12" s="17"/>
      <c r="C12" s="17"/>
      <c r="D12" s="17"/>
      <c r="E12" s="17"/>
      <c r="F12" s="17"/>
      <c r="G12" s="17"/>
      <c r="H12" s="25"/>
      <c r="J12" s="4">
        <f>J5+J11</f>
        <v>336964.3</v>
      </c>
      <c r="K12" s="4">
        <f>K5+K11</f>
        <v>349195.10000000003</v>
      </c>
    </row>
    <row r="13" spans="1:8" ht="17.25" customHeight="1">
      <c r="A13" s="26" t="s">
        <v>90</v>
      </c>
      <c r="B13" s="26"/>
      <c r="C13" s="26"/>
      <c r="D13" s="26"/>
      <c r="E13" s="26"/>
      <c r="F13" s="26"/>
      <c r="G13" s="26"/>
      <c r="H13" s="25"/>
    </row>
    <row r="14" spans="1:8" ht="66.75" customHeight="1">
      <c r="A14" s="27" t="s">
        <v>111</v>
      </c>
      <c r="B14" s="14" t="s">
        <v>29</v>
      </c>
      <c r="C14" s="14">
        <v>13.4</v>
      </c>
      <c r="D14" s="14">
        <v>12.1</v>
      </c>
      <c r="E14" s="28">
        <v>12</v>
      </c>
      <c r="F14" s="14">
        <v>12.2</v>
      </c>
      <c r="G14" s="14">
        <v>12.4</v>
      </c>
      <c r="H14" s="25"/>
    </row>
    <row r="15" spans="1:8" ht="22.5" customHeight="1">
      <c r="A15" s="26" t="s">
        <v>91</v>
      </c>
      <c r="B15" s="26"/>
      <c r="C15" s="26"/>
      <c r="D15" s="26"/>
      <c r="E15" s="26"/>
      <c r="F15" s="26"/>
      <c r="G15" s="26"/>
      <c r="H15" s="25"/>
    </row>
    <row r="16" spans="1:8" ht="37.5">
      <c r="A16" s="29" t="s">
        <v>16</v>
      </c>
      <c r="B16" s="14" t="s">
        <v>28</v>
      </c>
      <c r="C16" s="30">
        <v>20200</v>
      </c>
      <c r="D16" s="30">
        <f>19538+2236</f>
        <v>21774</v>
      </c>
      <c r="E16" s="30">
        <f>19542+2236</f>
        <v>21778</v>
      </c>
      <c r="F16" s="30">
        <f>19543+2236</f>
        <v>21779</v>
      </c>
      <c r="G16" s="30">
        <v>19543</v>
      </c>
      <c r="H16" s="25"/>
    </row>
    <row r="17" spans="1:8" ht="37.5">
      <c r="A17" s="29" t="s">
        <v>17</v>
      </c>
      <c r="B17" s="14" t="s">
        <v>28</v>
      </c>
      <c r="C17" s="30">
        <v>3537</v>
      </c>
      <c r="D17" s="30">
        <v>3562</v>
      </c>
      <c r="E17" s="30">
        <v>3217</v>
      </c>
      <c r="F17" s="30">
        <v>3217</v>
      </c>
      <c r="G17" s="30">
        <v>3217</v>
      </c>
      <c r="H17" s="25"/>
    </row>
    <row r="18" spans="1:8" ht="37.5">
      <c r="A18" s="29" t="s">
        <v>18</v>
      </c>
      <c r="B18" s="14" t="s">
        <v>13</v>
      </c>
      <c r="C18" s="28">
        <v>1279.9</v>
      </c>
      <c r="D18" s="28">
        <f>855.3</f>
        <v>855.3</v>
      </c>
      <c r="E18" s="28">
        <v>855.3</v>
      </c>
      <c r="F18" s="28">
        <v>855.3</v>
      </c>
      <c r="G18" s="28">
        <f>855.3+1150.1</f>
        <v>2005.3999999999999</v>
      </c>
      <c r="H18" s="25"/>
    </row>
    <row r="19" spans="1:8" ht="18.75">
      <c r="A19" s="24" t="s">
        <v>11</v>
      </c>
      <c r="B19" s="24"/>
      <c r="C19" s="24"/>
      <c r="D19" s="24"/>
      <c r="E19" s="24"/>
      <c r="F19" s="24"/>
      <c r="G19" s="24"/>
      <c r="H19" s="25"/>
    </row>
    <row r="20" spans="1:8" ht="18.75">
      <c r="A20" s="27" t="s">
        <v>12</v>
      </c>
      <c r="B20" s="14" t="s">
        <v>13</v>
      </c>
      <c r="C20" s="28">
        <f aca="true" t="shared" si="0" ref="C20:H20">C22</f>
        <v>262564.9</v>
      </c>
      <c r="D20" s="31">
        <f t="shared" si="0"/>
        <v>267372.98238</v>
      </c>
      <c r="E20" s="28">
        <f t="shared" si="0"/>
        <v>258925.7</v>
      </c>
      <c r="F20" s="28">
        <f t="shared" si="0"/>
        <v>277727.5</v>
      </c>
      <c r="G20" s="28">
        <f t="shared" si="0"/>
        <v>299793.1</v>
      </c>
      <c r="H20" s="32">
        <f t="shared" si="0"/>
        <v>0</v>
      </c>
    </row>
    <row r="21" spans="1:8" ht="18.75">
      <c r="A21" s="27" t="s">
        <v>108</v>
      </c>
      <c r="B21" s="14"/>
      <c r="C21" s="28"/>
      <c r="D21" s="31"/>
      <c r="E21" s="28"/>
      <c r="F21" s="28"/>
      <c r="G21" s="28"/>
      <c r="H21" s="32"/>
    </row>
    <row r="22" spans="1:8" ht="18.75">
      <c r="A22" s="14" t="s">
        <v>107</v>
      </c>
      <c r="B22" s="14" t="s">
        <v>13</v>
      </c>
      <c r="C22" s="28">
        <f>C25+C26</f>
        <v>262564.9</v>
      </c>
      <c r="D22" s="31">
        <f>D25+D26</f>
        <v>267372.98238</v>
      </c>
      <c r="E22" s="28">
        <f>E25+E26</f>
        <v>258925.7</v>
      </c>
      <c r="F22" s="28">
        <f>F25+F26</f>
        <v>277727.5</v>
      </c>
      <c r="G22" s="28">
        <f>G25+G26</f>
        <v>299793.1</v>
      </c>
      <c r="H22" s="25"/>
    </row>
    <row r="23" spans="1:8" ht="56.25">
      <c r="A23" s="27" t="s">
        <v>14</v>
      </c>
      <c r="B23" s="14" t="s">
        <v>13</v>
      </c>
      <c r="C23" s="28" t="s">
        <v>30</v>
      </c>
      <c r="D23" s="31" t="s">
        <v>30</v>
      </c>
      <c r="E23" s="28" t="s">
        <v>30</v>
      </c>
      <c r="F23" s="28" t="s">
        <v>30</v>
      </c>
      <c r="G23" s="28" t="s">
        <v>30</v>
      </c>
      <c r="H23" s="25"/>
    </row>
    <row r="24" spans="1:8" ht="18.75">
      <c r="A24" s="14" t="s">
        <v>15</v>
      </c>
      <c r="B24" s="14" t="s">
        <v>13</v>
      </c>
      <c r="C24" s="28" t="s">
        <v>30</v>
      </c>
      <c r="D24" s="31" t="s">
        <v>30</v>
      </c>
      <c r="E24" s="28" t="s">
        <v>30</v>
      </c>
      <c r="F24" s="28" t="s">
        <v>30</v>
      </c>
      <c r="G24" s="28" t="s">
        <v>30</v>
      </c>
      <c r="H24" s="25"/>
    </row>
    <row r="25" spans="1:8" ht="18.75">
      <c r="A25" s="33" t="s">
        <v>109</v>
      </c>
      <c r="B25" s="14" t="s">
        <v>13</v>
      </c>
      <c r="C25" s="28">
        <v>262067.9</v>
      </c>
      <c r="D25" s="31">
        <v>254801.28238</v>
      </c>
      <c r="E25" s="28">
        <v>253380.2</v>
      </c>
      <c r="F25" s="28">
        <v>275376.3</v>
      </c>
      <c r="G25" s="28">
        <v>188713</v>
      </c>
      <c r="H25" s="25"/>
    </row>
    <row r="26" spans="1:8" ht="18.75">
      <c r="A26" s="33" t="s">
        <v>110</v>
      </c>
      <c r="B26" s="14" t="s">
        <v>13</v>
      </c>
      <c r="C26" s="28">
        <v>497</v>
      </c>
      <c r="D26" s="31">
        <f>267372.98238-D25</f>
        <v>12571.700000000012</v>
      </c>
      <c r="E26" s="34">
        <f>258925.7-E25</f>
        <v>5545.5</v>
      </c>
      <c r="F26" s="34">
        <f>277727.5-F25</f>
        <v>2351.2000000000116</v>
      </c>
      <c r="G26" s="34">
        <f>299793.1-G25</f>
        <v>111080.09999999998</v>
      </c>
      <c r="H26" s="25"/>
    </row>
    <row r="27" spans="1:8" ht="37.5" customHeight="1">
      <c r="A27" s="23" t="s">
        <v>21</v>
      </c>
      <c r="B27" s="23"/>
      <c r="C27" s="23"/>
      <c r="D27" s="23"/>
      <c r="E27" s="23"/>
      <c r="F27" s="23"/>
      <c r="G27" s="23"/>
      <c r="H27" s="25"/>
    </row>
    <row r="28" spans="1:8" ht="24" customHeight="1">
      <c r="A28" s="17" t="s">
        <v>10</v>
      </c>
      <c r="B28" s="17"/>
      <c r="C28" s="17"/>
      <c r="D28" s="17"/>
      <c r="E28" s="17"/>
      <c r="F28" s="17"/>
      <c r="G28" s="17"/>
      <c r="H28" s="25"/>
    </row>
    <row r="29" spans="1:8" ht="24.75" customHeight="1">
      <c r="A29" s="26" t="s">
        <v>90</v>
      </c>
      <c r="B29" s="26"/>
      <c r="C29" s="26"/>
      <c r="D29" s="26"/>
      <c r="E29" s="26"/>
      <c r="F29" s="26"/>
      <c r="G29" s="26"/>
      <c r="H29" s="25"/>
    </row>
    <row r="30" spans="1:8" ht="69.75" customHeight="1">
      <c r="A30" s="27" t="s">
        <v>111</v>
      </c>
      <c r="B30" s="14" t="s">
        <v>29</v>
      </c>
      <c r="C30" s="14">
        <v>7.9</v>
      </c>
      <c r="D30" s="35">
        <v>8.8</v>
      </c>
      <c r="E30" s="35">
        <v>8.3</v>
      </c>
      <c r="F30" s="35">
        <v>8.8</v>
      </c>
      <c r="G30" s="35">
        <v>10</v>
      </c>
      <c r="H30" s="25"/>
    </row>
    <row r="31" spans="1:8" ht="18.75" customHeight="1">
      <c r="A31" s="26" t="s">
        <v>91</v>
      </c>
      <c r="B31" s="26"/>
      <c r="C31" s="26"/>
      <c r="D31" s="26"/>
      <c r="E31" s="26"/>
      <c r="F31" s="26"/>
      <c r="G31" s="26"/>
      <c r="H31" s="25"/>
    </row>
    <row r="32" spans="1:8" ht="37.5">
      <c r="A32" s="29" t="s">
        <v>22</v>
      </c>
      <c r="B32" s="14" t="s">
        <v>28</v>
      </c>
      <c r="C32" s="30">
        <v>6562</v>
      </c>
      <c r="D32" s="30">
        <f>7+851+861+4182+9</f>
        <v>5910</v>
      </c>
      <c r="E32" s="30">
        <v>7673</v>
      </c>
      <c r="F32" s="30">
        <v>7613</v>
      </c>
      <c r="G32" s="30">
        <v>7613</v>
      </c>
      <c r="H32" s="25"/>
    </row>
    <row r="33" spans="1:8" ht="18.75">
      <c r="A33" s="24" t="s">
        <v>11</v>
      </c>
      <c r="B33" s="24"/>
      <c r="C33" s="24"/>
      <c r="D33" s="24"/>
      <c r="E33" s="24"/>
      <c r="F33" s="24"/>
      <c r="G33" s="24"/>
      <c r="H33" s="25"/>
    </row>
    <row r="34" spans="1:8" ht="18.75">
      <c r="A34" s="27" t="s">
        <v>12</v>
      </c>
      <c r="B34" s="14" t="s">
        <v>13</v>
      </c>
      <c r="C34" s="28">
        <f>C36</f>
        <v>35756.3</v>
      </c>
      <c r="D34" s="31">
        <f>D36</f>
        <v>38714.71762</v>
      </c>
      <c r="E34" s="28">
        <f>E36</f>
        <v>39076.7</v>
      </c>
      <c r="F34" s="28">
        <f>F36</f>
        <v>44135.1</v>
      </c>
      <c r="G34" s="28">
        <f>G36</f>
        <v>53845.7</v>
      </c>
      <c r="H34" s="25"/>
    </row>
    <row r="35" spans="1:8" ht="18.75">
      <c r="A35" s="27" t="s">
        <v>108</v>
      </c>
      <c r="B35" s="14"/>
      <c r="C35" s="28"/>
      <c r="D35" s="31"/>
      <c r="E35" s="28"/>
      <c r="F35" s="28"/>
      <c r="G35" s="28"/>
      <c r="H35" s="25"/>
    </row>
    <row r="36" spans="1:8" ht="18.75">
      <c r="A36" s="14" t="s">
        <v>107</v>
      </c>
      <c r="B36" s="14" t="s">
        <v>13</v>
      </c>
      <c r="C36" s="28">
        <f>C39+C40</f>
        <v>35756.3</v>
      </c>
      <c r="D36" s="31">
        <f>D39+D40</f>
        <v>38714.71762</v>
      </c>
      <c r="E36" s="28">
        <f>E39+E40</f>
        <v>39076.7</v>
      </c>
      <c r="F36" s="28">
        <f>F39+F40</f>
        <v>44135.1</v>
      </c>
      <c r="G36" s="28">
        <f>G39+G40</f>
        <v>53845.7</v>
      </c>
      <c r="H36" s="25"/>
    </row>
    <row r="37" spans="1:8" ht="56.25">
      <c r="A37" s="27" t="s">
        <v>14</v>
      </c>
      <c r="B37" s="14" t="s">
        <v>13</v>
      </c>
      <c r="C37" s="28" t="s">
        <v>30</v>
      </c>
      <c r="D37" s="28" t="s">
        <v>30</v>
      </c>
      <c r="E37" s="28" t="s">
        <v>30</v>
      </c>
      <c r="F37" s="28" t="s">
        <v>30</v>
      </c>
      <c r="G37" s="28" t="s">
        <v>30</v>
      </c>
      <c r="H37" s="25"/>
    </row>
    <row r="38" spans="1:8" ht="18.75">
      <c r="A38" s="14" t="s">
        <v>15</v>
      </c>
      <c r="B38" s="14" t="s">
        <v>13</v>
      </c>
      <c r="C38" s="28" t="s">
        <v>30</v>
      </c>
      <c r="D38" s="28" t="s">
        <v>30</v>
      </c>
      <c r="E38" s="28" t="s">
        <v>30</v>
      </c>
      <c r="F38" s="28" t="s">
        <v>30</v>
      </c>
      <c r="G38" s="28" t="s">
        <v>30</v>
      </c>
      <c r="H38" s="25"/>
    </row>
    <row r="39" spans="1:8" ht="18.75">
      <c r="A39" s="33" t="s">
        <v>109</v>
      </c>
      <c r="B39" s="14" t="s">
        <v>13</v>
      </c>
      <c r="C39" s="28">
        <v>35756.3</v>
      </c>
      <c r="D39" s="31">
        <v>37599.01762</v>
      </c>
      <c r="E39" s="28">
        <v>44288</v>
      </c>
      <c r="F39" s="28">
        <v>47103.2</v>
      </c>
      <c r="G39" s="28">
        <v>46501.4</v>
      </c>
      <c r="H39" s="25"/>
    </row>
    <row r="40" spans="1:8" ht="18.75">
      <c r="A40" s="33" t="s">
        <v>110</v>
      </c>
      <c r="B40" s="14" t="s">
        <v>13</v>
      </c>
      <c r="C40" s="36">
        <v>0</v>
      </c>
      <c r="D40" s="34">
        <f>38714.71762-D39</f>
        <v>1115.7000000000044</v>
      </c>
      <c r="E40" s="34">
        <f>39076.7-E39</f>
        <v>-5211.300000000003</v>
      </c>
      <c r="F40" s="34">
        <f>44135.1-F39</f>
        <v>-2968.0999999999985</v>
      </c>
      <c r="G40" s="34">
        <f>53845.7-G39</f>
        <v>7344.299999999996</v>
      </c>
      <c r="H40" s="25"/>
    </row>
    <row r="41" spans="1:8" ht="18.75">
      <c r="A41" s="23" t="s">
        <v>50</v>
      </c>
      <c r="B41" s="23"/>
      <c r="C41" s="23"/>
      <c r="D41" s="23"/>
      <c r="E41" s="23"/>
      <c r="F41" s="23"/>
      <c r="G41" s="23"/>
      <c r="H41" s="25"/>
    </row>
    <row r="42" spans="1:8" ht="18.75">
      <c r="A42" s="17" t="s">
        <v>10</v>
      </c>
      <c r="B42" s="17"/>
      <c r="C42" s="17"/>
      <c r="D42" s="17"/>
      <c r="E42" s="17"/>
      <c r="F42" s="17"/>
      <c r="G42" s="17"/>
      <c r="H42" s="25"/>
    </row>
    <row r="43" spans="1:8" ht="18.75">
      <c r="A43" s="26" t="s">
        <v>92</v>
      </c>
      <c r="B43" s="26"/>
      <c r="C43" s="26"/>
      <c r="D43" s="26"/>
      <c r="E43" s="26"/>
      <c r="F43" s="26"/>
      <c r="G43" s="26"/>
      <c r="H43" s="25"/>
    </row>
    <row r="44" spans="1:8" ht="66.75" customHeight="1">
      <c r="A44" s="27" t="s">
        <v>111</v>
      </c>
      <c r="B44" s="14" t="s">
        <v>29</v>
      </c>
      <c r="C44" s="35">
        <v>16.1</v>
      </c>
      <c r="D44" s="14">
        <v>14.7</v>
      </c>
      <c r="E44" s="35">
        <v>14.2</v>
      </c>
      <c r="F44" s="35">
        <v>14.2</v>
      </c>
      <c r="G44" s="35">
        <v>14.1</v>
      </c>
      <c r="H44" s="25"/>
    </row>
    <row r="45" spans="1:8" ht="18.75">
      <c r="A45" s="26" t="s">
        <v>91</v>
      </c>
      <c r="B45" s="26"/>
      <c r="C45" s="26"/>
      <c r="D45" s="26"/>
      <c r="E45" s="26"/>
      <c r="F45" s="26"/>
      <c r="G45" s="26"/>
      <c r="H45" s="25"/>
    </row>
    <row r="46" spans="1:8" ht="37.5">
      <c r="A46" s="29" t="s">
        <v>22</v>
      </c>
      <c r="B46" s="14" t="s">
        <v>28</v>
      </c>
      <c r="C46" s="30">
        <v>648</v>
      </c>
      <c r="D46" s="30">
        <v>657</v>
      </c>
      <c r="E46" s="30">
        <v>705</v>
      </c>
      <c r="F46" s="30">
        <v>705</v>
      </c>
      <c r="G46" s="30">
        <v>705</v>
      </c>
      <c r="H46" s="25"/>
    </row>
    <row r="47" spans="1:8" ht="18.75">
      <c r="A47" s="24" t="s">
        <v>11</v>
      </c>
      <c r="B47" s="24"/>
      <c r="C47" s="24"/>
      <c r="D47" s="24"/>
      <c r="E47" s="24"/>
      <c r="F47" s="24"/>
      <c r="G47" s="24"/>
      <c r="H47" s="25"/>
    </row>
    <row r="48" spans="1:8" ht="18.75">
      <c r="A48" s="27" t="s">
        <v>12</v>
      </c>
      <c r="B48" s="14" t="s">
        <v>13</v>
      </c>
      <c r="C48" s="28">
        <f aca="true" t="shared" si="1" ref="C48:H48">C50</f>
        <v>7220.2</v>
      </c>
      <c r="D48" s="28">
        <f t="shared" si="1"/>
        <v>7227</v>
      </c>
      <c r="E48" s="28">
        <f t="shared" si="1"/>
        <v>7945.2</v>
      </c>
      <c r="F48" s="28">
        <f t="shared" si="1"/>
        <v>8390.7</v>
      </c>
      <c r="G48" s="28">
        <f t="shared" si="1"/>
        <v>8774.6</v>
      </c>
      <c r="H48" s="28">
        <f t="shared" si="1"/>
        <v>0</v>
      </c>
    </row>
    <row r="49" spans="1:8" ht="18.75">
      <c r="A49" s="27" t="s">
        <v>108</v>
      </c>
      <c r="B49" s="14"/>
      <c r="C49" s="28"/>
      <c r="D49" s="28"/>
      <c r="E49" s="28"/>
      <c r="F49" s="28"/>
      <c r="G49" s="28"/>
      <c r="H49" s="28"/>
    </row>
    <row r="50" spans="1:8" ht="18.75">
      <c r="A50" s="14" t="s">
        <v>107</v>
      </c>
      <c r="B50" s="14" t="s">
        <v>13</v>
      </c>
      <c r="C50" s="28">
        <v>7220.2</v>
      </c>
      <c r="D50" s="28">
        <f>D53+D54</f>
        <v>7227</v>
      </c>
      <c r="E50" s="28">
        <f>E53+E54</f>
        <v>7945.2</v>
      </c>
      <c r="F50" s="28">
        <f>F53+F54</f>
        <v>8390.7</v>
      </c>
      <c r="G50" s="28">
        <f>G53+G54</f>
        <v>8774.6</v>
      </c>
      <c r="H50" s="25"/>
    </row>
    <row r="51" spans="1:8" ht="56.25">
      <c r="A51" s="27" t="s">
        <v>14</v>
      </c>
      <c r="B51" s="14" t="s">
        <v>13</v>
      </c>
      <c r="C51" s="28" t="s">
        <v>30</v>
      </c>
      <c r="D51" s="28" t="s">
        <v>30</v>
      </c>
      <c r="E51" s="28" t="s">
        <v>30</v>
      </c>
      <c r="F51" s="28" t="s">
        <v>30</v>
      </c>
      <c r="G51" s="28" t="s">
        <v>30</v>
      </c>
      <c r="H51" s="25"/>
    </row>
    <row r="52" spans="1:8" ht="18.75">
      <c r="A52" s="14" t="s">
        <v>15</v>
      </c>
      <c r="B52" s="14" t="s">
        <v>13</v>
      </c>
      <c r="C52" s="28" t="s">
        <v>30</v>
      </c>
      <c r="D52" s="28" t="s">
        <v>30</v>
      </c>
      <c r="E52" s="28" t="s">
        <v>30</v>
      </c>
      <c r="F52" s="28" t="s">
        <v>30</v>
      </c>
      <c r="G52" s="28" t="s">
        <v>30</v>
      </c>
      <c r="H52" s="25"/>
    </row>
    <row r="53" spans="1:8" ht="18.75">
      <c r="A53" s="33" t="s">
        <v>109</v>
      </c>
      <c r="B53" s="14" t="s">
        <v>13</v>
      </c>
      <c r="C53" s="28">
        <v>7220.2</v>
      </c>
      <c r="D53" s="28">
        <v>7227</v>
      </c>
      <c r="E53" s="28">
        <v>8350.9</v>
      </c>
      <c r="F53" s="28">
        <v>8418.2</v>
      </c>
      <c r="G53" s="28">
        <v>8418.2</v>
      </c>
      <c r="H53" s="25"/>
    </row>
    <row r="54" spans="1:8" ht="18.75">
      <c r="A54" s="33" t="s">
        <v>110</v>
      </c>
      <c r="B54" s="14" t="s">
        <v>13</v>
      </c>
      <c r="C54" s="36">
        <v>0</v>
      </c>
      <c r="D54" s="36">
        <v>0</v>
      </c>
      <c r="E54" s="34">
        <f>7945.2-E53</f>
        <v>-405.6999999999998</v>
      </c>
      <c r="F54" s="34">
        <f>8390.7-F53</f>
        <v>-27.5</v>
      </c>
      <c r="G54" s="34">
        <f>8774.6-G53</f>
        <v>356.39999999999964</v>
      </c>
      <c r="H54" s="25"/>
    </row>
    <row r="55" spans="1:8" ht="43.5" customHeight="1">
      <c r="A55" s="23" t="s">
        <v>47</v>
      </c>
      <c r="B55" s="24"/>
      <c r="C55" s="24"/>
      <c r="D55" s="24"/>
      <c r="E55" s="24"/>
      <c r="F55" s="24"/>
      <c r="G55" s="24"/>
      <c r="H55" s="37"/>
    </row>
    <row r="56" spans="1:8" ht="18.75">
      <c r="A56" s="23" t="s">
        <v>36</v>
      </c>
      <c r="B56" s="24"/>
      <c r="C56" s="24"/>
      <c r="D56" s="24"/>
      <c r="E56" s="24"/>
      <c r="F56" s="24"/>
      <c r="G56" s="24"/>
      <c r="H56" s="37"/>
    </row>
    <row r="57" spans="1:8" ht="18.75">
      <c r="A57" s="17" t="s">
        <v>10</v>
      </c>
      <c r="B57" s="17"/>
      <c r="C57" s="17"/>
      <c r="D57" s="17"/>
      <c r="E57" s="17"/>
      <c r="F57" s="17"/>
      <c r="G57" s="17"/>
      <c r="H57" s="37"/>
    </row>
    <row r="58" spans="1:8" ht="18.75">
      <c r="A58" s="26" t="s">
        <v>90</v>
      </c>
      <c r="B58" s="26"/>
      <c r="C58" s="26"/>
      <c r="D58" s="26"/>
      <c r="E58" s="26"/>
      <c r="F58" s="26"/>
      <c r="G58" s="26"/>
      <c r="H58" s="37"/>
    </row>
    <row r="59" spans="1:8" ht="58.5" customHeight="1">
      <c r="A59" s="27" t="s">
        <v>93</v>
      </c>
      <c r="B59" s="14" t="s">
        <v>29</v>
      </c>
      <c r="C59" s="35">
        <v>99.8</v>
      </c>
      <c r="D59" s="35">
        <v>100</v>
      </c>
      <c r="E59" s="35">
        <v>100</v>
      </c>
      <c r="F59" s="35">
        <v>100</v>
      </c>
      <c r="G59" s="35">
        <v>100</v>
      </c>
      <c r="H59" s="37"/>
    </row>
    <row r="60" spans="1:8" ht="32.25" customHeight="1">
      <c r="A60" s="26" t="s">
        <v>94</v>
      </c>
      <c r="B60" s="26"/>
      <c r="C60" s="26"/>
      <c r="D60" s="26"/>
      <c r="E60" s="26"/>
      <c r="F60" s="26"/>
      <c r="G60" s="26"/>
      <c r="H60" s="37"/>
    </row>
    <row r="61" spans="1:8" ht="116.25" customHeight="1">
      <c r="A61" s="12" t="s">
        <v>24</v>
      </c>
      <c r="B61" s="14" t="s">
        <v>28</v>
      </c>
      <c r="C61" s="14">
        <v>678</v>
      </c>
      <c r="D61" s="14">
        <v>678</v>
      </c>
      <c r="E61" s="14">
        <v>678</v>
      </c>
      <c r="F61" s="14">
        <v>678</v>
      </c>
      <c r="G61" s="14">
        <v>678</v>
      </c>
      <c r="H61" s="37"/>
    </row>
    <row r="62" spans="1:8" ht="92.25" customHeight="1">
      <c r="A62" s="12" t="s">
        <v>25</v>
      </c>
      <c r="B62" s="16" t="s">
        <v>28</v>
      </c>
      <c r="C62" s="17">
        <v>57</v>
      </c>
      <c r="D62" s="17">
        <v>57</v>
      </c>
      <c r="E62" s="17">
        <v>57</v>
      </c>
      <c r="F62" s="17">
        <v>57</v>
      </c>
      <c r="G62" s="17">
        <v>57</v>
      </c>
      <c r="H62" s="37"/>
    </row>
    <row r="63" spans="1:8" ht="39.75" customHeight="1">
      <c r="A63" s="38" t="s">
        <v>23</v>
      </c>
      <c r="B63" s="16"/>
      <c r="C63" s="17"/>
      <c r="D63" s="17"/>
      <c r="E63" s="17"/>
      <c r="F63" s="17"/>
      <c r="G63" s="17"/>
      <c r="H63" s="37"/>
    </row>
    <row r="64" spans="1:8" ht="75.75" customHeight="1">
      <c r="A64" s="12" t="s">
        <v>26</v>
      </c>
      <c r="B64" s="16" t="s">
        <v>28</v>
      </c>
      <c r="C64" s="17">
        <v>20</v>
      </c>
      <c r="D64" s="17">
        <v>20</v>
      </c>
      <c r="E64" s="17">
        <v>20</v>
      </c>
      <c r="F64" s="17">
        <v>20</v>
      </c>
      <c r="G64" s="17">
        <v>20</v>
      </c>
      <c r="H64" s="37"/>
    </row>
    <row r="65" spans="1:8" ht="37.5">
      <c r="A65" s="13" t="s">
        <v>27</v>
      </c>
      <c r="B65" s="16"/>
      <c r="C65" s="17"/>
      <c r="D65" s="17"/>
      <c r="E65" s="17"/>
      <c r="F65" s="17"/>
      <c r="G65" s="17"/>
      <c r="H65" s="37"/>
    </row>
    <row r="66" spans="1:8" ht="63.75" customHeight="1">
      <c r="A66" s="39" t="s">
        <v>95</v>
      </c>
      <c r="B66" s="14" t="s">
        <v>28</v>
      </c>
      <c r="C66" s="30">
        <v>4581</v>
      </c>
      <c r="D66" s="30">
        <v>4581</v>
      </c>
      <c r="E66" s="30">
        <v>4581</v>
      </c>
      <c r="F66" s="30">
        <v>4581</v>
      </c>
      <c r="G66" s="30">
        <v>4581</v>
      </c>
      <c r="H66" s="37"/>
    </row>
    <row r="67" spans="1:8" ht="18.75">
      <c r="A67" s="24" t="s">
        <v>11</v>
      </c>
      <c r="B67" s="24"/>
      <c r="C67" s="24"/>
      <c r="D67" s="24"/>
      <c r="E67" s="24"/>
      <c r="F67" s="24"/>
      <c r="G67" s="24"/>
      <c r="H67" s="37"/>
    </row>
    <row r="68" spans="1:8" ht="18.75">
      <c r="A68" s="27" t="s">
        <v>12</v>
      </c>
      <c r="B68" s="14" t="s">
        <v>13</v>
      </c>
      <c r="C68" s="28">
        <f>C70+C72</f>
        <v>20991</v>
      </c>
      <c r="D68" s="28">
        <f>D70+D72</f>
        <v>24233.600000000002</v>
      </c>
      <c r="E68" s="28">
        <f>E70+E72</f>
        <v>27344.4</v>
      </c>
      <c r="F68" s="28">
        <f>F70+F72</f>
        <v>28172.5</v>
      </c>
      <c r="G68" s="28">
        <f>G70+G72</f>
        <v>28379.9</v>
      </c>
      <c r="H68" s="37"/>
    </row>
    <row r="69" spans="1:8" ht="18.75">
      <c r="A69" s="27" t="s">
        <v>108</v>
      </c>
      <c r="B69" s="14"/>
      <c r="C69" s="28"/>
      <c r="D69" s="28"/>
      <c r="E69" s="28"/>
      <c r="F69" s="28"/>
      <c r="G69" s="28"/>
      <c r="H69" s="37"/>
    </row>
    <row r="70" spans="1:8" ht="18.75">
      <c r="A70" s="14" t="s">
        <v>107</v>
      </c>
      <c r="B70" s="14" t="s">
        <v>13</v>
      </c>
      <c r="C70" s="28">
        <v>18634.8</v>
      </c>
      <c r="D70" s="28">
        <v>21539.4</v>
      </c>
      <c r="E70" s="28">
        <v>24644.4</v>
      </c>
      <c r="F70" s="28">
        <v>25422.5</v>
      </c>
      <c r="G70" s="28">
        <v>25579.9</v>
      </c>
      <c r="H70" s="37"/>
    </row>
    <row r="71" spans="1:8" ht="56.25">
      <c r="A71" s="27" t="s">
        <v>14</v>
      </c>
      <c r="B71" s="14" t="s">
        <v>13</v>
      </c>
      <c r="C71" s="28">
        <f>C70</f>
        <v>18634.8</v>
      </c>
      <c r="D71" s="28">
        <f>D70</f>
        <v>21539.4</v>
      </c>
      <c r="E71" s="28">
        <f>E70</f>
        <v>24644.4</v>
      </c>
      <c r="F71" s="28">
        <f>F70</f>
        <v>25422.5</v>
      </c>
      <c r="G71" s="28">
        <f>G70</f>
        <v>25579.9</v>
      </c>
      <c r="H71" s="37"/>
    </row>
    <row r="72" spans="1:8" ht="18.75">
      <c r="A72" s="14" t="s">
        <v>15</v>
      </c>
      <c r="B72" s="14" t="s">
        <v>13</v>
      </c>
      <c r="C72" s="28">
        <v>2356.2</v>
      </c>
      <c r="D72" s="28">
        <v>2694.2</v>
      </c>
      <c r="E72" s="28">
        <v>2700</v>
      </c>
      <c r="F72" s="28">
        <v>2750</v>
      </c>
      <c r="G72" s="28">
        <v>2800</v>
      </c>
      <c r="H72" s="37"/>
    </row>
    <row r="73" spans="1:8" ht="18.75">
      <c r="A73" s="33" t="s">
        <v>109</v>
      </c>
      <c r="B73" s="14" t="s">
        <v>13</v>
      </c>
      <c r="C73" s="28">
        <v>18634.8</v>
      </c>
      <c r="D73" s="28">
        <v>21539.4</v>
      </c>
      <c r="E73" s="28">
        <v>19938.8</v>
      </c>
      <c r="F73" s="28">
        <v>20033.6</v>
      </c>
      <c r="G73" s="28">
        <v>20234.6</v>
      </c>
      <c r="H73" s="37"/>
    </row>
    <row r="74" spans="1:8" ht="18.75">
      <c r="A74" s="33" t="s">
        <v>110</v>
      </c>
      <c r="B74" s="14" t="s">
        <v>13</v>
      </c>
      <c r="C74" s="28">
        <v>2356.2</v>
      </c>
      <c r="D74" s="28">
        <f>21539.4-D73+D72</f>
        <v>2694.2</v>
      </c>
      <c r="E74" s="28">
        <f>24644.4-E73+E72</f>
        <v>7405.600000000002</v>
      </c>
      <c r="F74" s="28">
        <f>25422.5-F73+F72</f>
        <v>8138.9000000000015</v>
      </c>
      <c r="G74" s="28">
        <f>38009.2-G73+G72</f>
        <v>20574.6</v>
      </c>
      <c r="H74" s="37"/>
    </row>
    <row r="75" spans="1:8" ht="42.75" customHeight="1">
      <c r="A75" s="23" t="s">
        <v>34</v>
      </c>
      <c r="B75" s="23"/>
      <c r="C75" s="23"/>
      <c r="D75" s="23"/>
      <c r="E75" s="23"/>
      <c r="F75" s="23"/>
      <c r="G75" s="23"/>
      <c r="H75" s="40"/>
    </row>
    <row r="76" spans="1:8" ht="23.25" customHeight="1">
      <c r="A76" s="23" t="s">
        <v>35</v>
      </c>
      <c r="B76" s="23"/>
      <c r="C76" s="23"/>
      <c r="D76" s="23"/>
      <c r="E76" s="23"/>
      <c r="F76" s="23"/>
      <c r="G76" s="23"/>
      <c r="H76" s="40"/>
    </row>
    <row r="77" spans="1:8" ht="18.75">
      <c r="A77" s="17" t="s">
        <v>10</v>
      </c>
      <c r="B77" s="17"/>
      <c r="C77" s="17"/>
      <c r="D77" s="17"/>
      <c r="E77" s="17"/>
      <c r="F77" s="17"/>
      <c r="G77" s="17"/>
      <c r="H77" s="40"/>
    </row>
    <row r="78" spans="1:8" ht="18.75">
      <c r="A78" s="26" t="s">
        <v>90</v>
      </c>
      <c r="B78" s="26"/>
      <c r="C78" s="26"/>
      <c r="D78" s="26"/>
      <c r="E78" s="26"/>
      <c r="F78" s="26"/>
      <c r="G78" s="26"/>
      <c r="H78" s="40"/>
    </row>
    <row r="79" spans="1:8" ht="60.75" customHeight="1">
      <c r="A79" s="27" t="s">
        <v>96</v>
      </c>
      <c r="B79" s="14" t="s">
        <v>29</v>
      </c>
      <c r="C79" s="28">
        <v>100</v>
      </c>
      <c r="D79" s="28">
        <v>100</v>
      </c>
      <c r="E79" s="28">
        <v>100</v>
      </c>
      <c r="F79" s="28">
        <v>100</v>
      </c>
      <c r="G79" s="28">
        <v>100</v>
      </c>
      <c r="H79" s="40"/>
    </row>
    <row r="80" spans="1:8" ht="28.5" customHeight="1">
      <c r="A80" s="26" t="s">
        <v>91</v>
      </c>
      <c r="B80" s="26"/>
      <c r="C80" s="26"/>
      <c r="D80" s="26"/>
      <c r="E80" s="26"/>
      <c r="F80" s="26"/>
      <c r="G80" s="26"/>
      <c r="H80" s="40"/>
    </row>
    <row r="81" spans="1:8" ht="37.5">
      <c r="A81" s="41" t="s">
        <v>31</v>
      </c>
      <c r="B81" s="14" t="s">
        <v>33</v>
      </c>
      <c r="C81" s="14">
        <v>6</v>
      </c>
      <c r="D81" s="14">
        <v>6</v>
      </c>
      <c r="E81" s="14">
        <v>6</v>
      </c>
      <c r="F81" s="14">
        <v>6</v>
      </c>
      <c r="G81" s="14">
        <v>6</v>
      </c>
      <c r="H81" s="40"/>
    </row>
    <row r="82" spans="1:8" ht="37.5">
      <c r="A82" s="41" t="s">
        <v>32</v>
      </c>
      <c r="B82" s="14" t="s">
        <v>33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40"/>
    </row>
    <row r="83" spans="1:8" ht="18.75">
      <c r="A83" s="27" t="s">
        <v>11</v>
      </c>
      <c r="B83" s="14"/>
      <c r="C83" s="14"/>
      <c r="D83" s="14"/>
      <c r="E83" s="14"/>
      <c r="F83" s="14"/>
      <c r="G83" s="14"/>
      <c r="H83" s="40"/>
    </row>
    <row r="84" spans="1:8" ht="18.75">
      <c r="A84" s="27" t="s">
        <v>12</v>
      </c>
      <c r="B84" s="14" t="s">
        <v>13</v>
      </c>
      <c r="C84" s="28">
        <f>C86</f>
        <v>12689.1</v>
      </c>
      <c r="D84" s="28">
        <f>D86</f>
        <v>14341</v>
      </c>
      <c r="E84" s="28">
        <f>E86</f>
        <v>14219.8</v>
      </c>
      <c r="F84" s="28">
        <f>F86</f>
        <v>14760.9</v>
      </c>
      <c r="G84" s="28">
        <f>G86</f>
        <v>14732.8</v>
      </c>
      <c r="H84" s="40"/>
    </row>
    <row r="85" spans="1:8" ht="18.75">
      <c r="A85" s="27" t="s">
        <v>108</v>
      </c>
      <c r="B85" s="14"/>
      <c r="C85" s="28"/>
      <c r="D85" s="28"/>
      <c r="E85" s="28"/>
      <c r="F85" s="28"/>
      <c r="G85" s="28"/>
      <c r="H85" s="40"/>
    </row>
    <row r="86" spans="1:8" ht="17.25" customHeight="1">
      <c r="A86" s="14" t="s">
        <v>107</v>
      </c>
      <c r="B86" s="14" t="s">
        <v>13</v>
      </c>
      <c r="C86" s="28">
        <v>12689.1</v>
      </c>
      <c r="D86" s="28">
        <v>14341</v>
      </c>
      <c r="E86" s="28">
        <f>E89+E90</f>
        <v>14219.8</v>
      </c>
      <c r="F86" s="28">
        <f>F89+F90</f>
        <v>14760.9</v>
      </c>
      <c r="G86" s="28">
        <f>G89+G90</f>
        <v>14732.8</v>
      </c>
      <c r="H86" s="40"/>
    </row>
    <row r="87" spans="1:8" ht="38.25" customHeight="1">
      <c r="A87" s="27" t="s">
        <v>14</v>
      </c>
      <c r="B87" s="14" t="s">
        <v>13</v>
      </c>
      <c r="C87" s="14" t="s">
        <v>30</v>
      </c>
      <c r="D87" s="14" t="s">
        <v>30</v>
      </c>
      <c r="E87" s="28" t="s">
        <v>30</v>
      </c>
      <c r="F87" s="28" t="s">
        <v>30</v>
      </c>
      <c r="G87" s="28" t="s">
        <v>30</v>
      </c>
      <c r="H87" s="40"/>
    </row>
    <row r="88" spans="1:8" ht="38.25" customHeight="1">
      <c r="A88" s="14" t="s">
        <v>15</v>
      </c>
      <c r="B88" s="14" t="s">
        <v>13</v>
      </c>
      <c r="C88" s="14" t="s">
        <v>30</v>
      </c>
      <c r="D88" s="14" t="s">
        <v>30</v>
      </c>
      <c r="E88" s="28" t="s">
        <v>30</v>
      </c>
      <c r="F88" s="28" t="s">
        <v>30</v>
      </c>
      <c r="G88" s="28" t="s">
        <v>30</v>
      </c>
      <c r="H88" s="40"/>
    </row>
    <row r="89" spans="1:8" ht="29.25" customHeight="1">
      <c r="A89" s="33" t="s">
        <v>109</v>
      </c>
      <c r="B89" s="14" t="s">
        <v>13</v>
      </c>
      <c r="C89" s="28">
        <v>12689.1</v>
      </c>
      <c r="D89" s="28">
        <f>13466.5+874.5</f>
        <v>14341</v>
      </c>
      <c r="E89" s="28">
        <v>13283.1</v>
      </c>
      <c r="F89" s="28">
        <v>13247.4</v>
      </c>
      <c r="G89" s="36">
        <v>0</v>
      </c>
      <c r="H89" s="40"/>
    </row>
    <row r="90" spans="1:8" ht="25.5" customHeight="1">
      <c r="A90" s="33" t="s">
        <v>110</v>
      </c>
      <c r="B90" s="14" t="s">
        <v>13</v>
      </c>
      <c r="C90" s="14" t="s">
        <v>30</v>
      </c>
      <c r="D90" s="14" t="s">
        <v>30</v>
      </c>
      <c r="E90" s="28">
        <f>14219.8-E89</f>
        <v>936.6999999999989</v>
      </c>
      <c r="F90" s="28">
        <f>14760.9-F89</f>
        <v>1513.5</v>
      </c>
      <c r="G90" s="28">
        <f>14732.8-G89</f>
        <v>14732.8</v>
      </c>
      <c r="H90" s="40"/>
    </row>
    <row r="91" spans="1:8" ht="36.75" customHeight="1">
      <c r="A91" s="42" t="s">
        <v>46</v>
      </c>
      <c r="B91" s="42"/>
      <c r="C91" s="42"/>
      <c r="D91" s="42"/>
      <c r="E91" s="42"/>
      <c r="F91" s="42"/>
      <c r="G91" s="42"/>
      <c r="H91" s="40"/>
    </row>
    <row r="92" spans="1:8" ht="27.75" customHeight="1">
      <c r="A92" s="42" t="s">
        <v>98</v>
      </c>
      <c r="B92" s="42"/>
      <c r="C92" s="42"/>
      <c r="D92" s="42"/>
      <c r="E92" s="42"/>
      <c r="F92" s="42"/>
      <c r="G92" s="42"/>
      <c r="H92" s="40"/>
    </row>
    <row r="93" spans="1:8" ht="21" customHeight="1">
      <c r="A93" s="43" t="s">
        <v>10</v>
      </c>
      <c r="B93" s="43"/>
      <c r="C93" s="43"/>
      <c r="D93" s="43"/>
      <c r="E93" s="43"/>
      <c r="F93" s="43"/>
      <c r="G93" s="43"/>
      <c r="H93" s="40"/>
    </row>
    <row r="94" spans="1:8" ht="21" customHeight="1">
      <c r="A94" s="44" t="s">
        <v>90</v>
      </c>
      <c r="B94" s="44"/>
      <c r="C94" s="44"/>
      <c r="D94" s="44"/>
      <c r="E94" s="44"/>
      <c r="F94" s="44"/>
      <c r="G94" s="44"/>
      <c r="H94" s="40"/>
    </row>
    <row r="95" spans="1:8" ht="39.75" customHeight="1">
      <c r="A95" s="27" t="s">
        <v>97</v>
      </c>
      <c r="B95" s="45" t="s">
        <v>29</v>
      </c>
      <c r="C95" s="46">
        <v>6.8</v>
      </c>
      <c r="D95" s="47">
        <v>3</v>
      </c>
      <c r="E95" s="47">
        <v>3</v>
      </c>
      <c r="F95" s="47">
        <v>3</v>
      </c>
      <c r="G95" s="47">
        <v>3</v>
      </c>
      <c r="H95" s="40"/>
    </row>
    <row r="96" spans="1:8" ht="27.75" customHeight="1">
      <c r="A96" s="26" t="s">
        <v>91</v>
      </c>
      <c r="B96" s="26"/>
      <c r="C96" s="26"/>
      <c r="D96" s="26"/>
      <c r="E96" s="26"/>
      <c r="F96" s="26"/>
      <c r="G96" s="26"/>
      <c r="H96" s="40"/>
    </row>
    <row r="97" spans="1:8" ht="18.75">
      <c r="A97" s="48" t="s">
        <v>38</v>
      </c>
      <c r="B97" s="49" t="s">
        <v>33</v>
      </c>
      <c r="C97" s="49">
        <v>2</v>
      </c>
      <c r="D97" s="49" t="s">
        <v>30</v>
      </c>
      <c r="E97" s="49" t="s">
        <v>30</v>
      </c>
      <c r="F97" s="49" t="s">
        <v>30</v>
      </c>
      <c r="G97" s="49" t="s">
        <v>30</v>
      </c>
      <c r="H97" s="50"/>
    </row>
    <row r="98" spans="1:8" ht="18.75">
      <c r="A98" s="33" t="s">
        <v>99</v>
      </c>
      <c r="B98" s="49"/>
      <c r="C98" s="49"/>
      <c r="D98" s="49"/>
      <c r="E98" s="49"/>
      <c r="F98" s="49"/>
      <c r="G98" s="49"/>
      <c r="H98" s="50"/>
    </row>
    <row r="99" spans="1:8" ht="18.75">
      <c r="A99" s="24" t="s">
        <v>11</v>
      </c>
      <c r="B99" s="24"/>
      <c r="C99" s="24"/>
      <c r="D99" s="24"/>
      <c r="E99" s="24"/>
      <c r="F99" s="24"/>
      <c r="G99" s="24"/>
      <c r="H99" s="50"/>
    </row>
    <row r="100" spans="1:8" ht="18.75">
      <c r="A100" s="27" t="s">
        <v>12</v>
      </c>
      <c r="B100" s="14" t="s">
        <v>13</v>
      </c>
      <c r="C100" s="46">
        <f>C102</f>
        <v>99</v>
      </c>
      <c r="D100" s="46" t="s">
        <v>30</v>
      </c>
      <c r="E100" s="46" t="s">
        <v>30</v>
      </c>
      <c r="F100" s="46" t="s">
        <v>30</v>
      </c>
      <c r="G100" s="46" t="s">
        <v>30</v>
      </c>
      <c r="H100" s="50"/>
    </row>
    <row r="101" spans="1:8" ht="18.75">
      <c r="A101" s="27" t="s">
        <v>108</v>
      </c>
      <c r="B101" s="14"/>
      <c r="C101" s="46"/>
      <c r="D101" s="46"/>
      <c r="E101" s="46"/>
      <c r="F101" s="46"/>
      <c r="G101" s="46"/>
      <c r="H101" s="50"/>
    </row>
    <row r="102" spans="1:8" ht="18.75">
      <c r="A102" s="14" t="s">
        <v>107</v>
      </c>
      <c r="B102" s="14" t="s">
        <v>13</v>
      </c>
      <c r="C102" s="46">
        <f>75+24</f>
        <v>99</v>
      </c>
      <c r="D102" s="46" t="s">
        <v>30</v>
      </c>
      <c r="E102" s="46" t="s">
        <v>30</v>
      </c>
      <c r="F102" s="46" t="s">
        <v>30</v>
      </c>
      <c r="G102" s="46" t="s">
        <v>30</v>
      </c>
      <c r="H102" s="50"/>
    </row>
    <row r="103" spans="1:8" ht="56.25">
      <c r="A103" s="27" t="s">
        <v>14</v>
      </c>
      <c r="B103" s="14" t="s">
        <v>13</v>
      </c>
      <c r="C103" s="46">
        <v>75</v>
      </c>
      <c r="D103" s="46" t="s">
        <v>30</v>
      </c>
      <c r="E103" s="46" t="s">
        <v>30</v>
      </c>
      <c r="F103" s="46" t="s">
        <v>30</v>
      </c>
      <c r="G103" s="46" t="s">
        <v>30</v>
      </c>
      <c r="H103" s="50"/>
    </row>
    <row r="104" spans="1:8" ht="18.75">
      <c r="A104" s="14" t="s">
        <v>15</v>
      </c>
      <c r="B104" s="14" t="s">
        <v>13</v>
      </c>
      <c r="C104" s="46" t="s">
        <v>30</v>
      </c>
      <c r="D104" s="46" t="s">
        <v>30</v>
      </c>
      <c r="E104" s="46" t="s">
        <v>30</v>
      </c>
      <c r="F104" s="46" t="s">
        <v>30</v>
      </c>
      <c r="G104" s="46" t="s">
        <v>30</v>
      </c>
      <c r="H104" s="50"/>
    </row>
    <row r="105" spans="1:8" ht="18.75">
      <c r="A105" s="33" t="s">
        <v>109</v>
      </c>
      <c r="B105" s="14" t="s">
        <v>13</v>
      </c>
      <c r="C105" s="46">
        <f>75+24</f>
        <v>99</v>
      </c>
      <c r="D105" s="46" t="s">
        <v>30</v>
      </c>
      <c r="E105" s="46" t="s">
        <v>30</v>
      </c>
      <c r="F105" s="46" t="s">
        <v>30</v>
      </c>
      <c r="G105" s="46" t="s">
        <v>30</v>
      </c>
      <c r="H105" s="50"/>
    </row>
    <row r="106" spans="1:8" ht="18.75">
      <c r="A106" s="33" t="s">
        <v>110</v>
      </c>
      <c r="B106" s="14" t="s">
        <v>13</v>
      </c>
      <c r="C106" s="46" t="s">
        <v>30</v>
      </c>
      <c r="D106" s="46" t="s">
        <v>30</v>
      </c>
      <c r="E106" s="46" t="s">
        <v>30</v>
      </c>
      <c r="F106" s="46" t="s">
        <v>30</v>
      </c>
      <c r="G106" s="46" t="s">
        <v>30</v>
      </c>
      <c r="H106" s="50"/>
    </row>
    <row r="107" spans="1:8" ht="60.75" customHeight="1">
      <c r="A107" s="42" t="s">
        <v>48</v>
      </c>
      <c r="B107" s="42"/>
      <c r="C107" s="42"/>
      <c r="D107" s="42"/>
      <c r="E107" s="42"/>
      <c r="F107" s="42"/>
      <c r="G107" s="42"/>
      <c r="H107" s="51"/>
    </row>
    <row r="108" spans="1:8" ht="25.5" customHeight="1">
      <c r="A108" s="43" t="s">
        <v>10</v>
      </c>
      <c r="B108" s="43"/>
      <c r="C108" s="43"/>
      <c r="D108" s="43"/>
      <c r="E108" s="43"/>
      <c r="F108" s="43"/>
      <c r="G108" s="43"/>
      <c r="H108" s="51"/>
    </row>
    <row r="109" spans="1:8" ht="25.5" customHeight="1">
      <c r="A109" s="44" t="s">
        <v>92</v>
      </c>
      <c r="B109" s="44"/>
      <c r="C109" s="44"/>
      <c r="D109" s="44"/>
      <c r="E109" s="44"/>
      <c r="F109" s="44"/>
      <c r="G109" s="44"/>
      <c r="H109" s="51"/>
    </row>
    <row r="110" spans="1:9" ht="81" customHeight="1">
      <c r="A110" s="27" t="s">
        <v>100</v>
      </c>
      <c r="B110" s="45" t="s">
        <v>29</v>
      </c>
      <c r="C110" s="46">
        <v>100</v>
      </c>
      <c r="D110" s="47">
        <v>96.5</v>
      </c>
      <c r="E110" s="47">
        <v>97</v>
      </c>
      <c r="F110" s="47">
        <v>97.5</v>
      </c>
      <c r="G110" s="47">
        <v>97.5</v>
      </c>
      <c r="H110" s="52"/>
      <c r="I110" s="3"/>
    </row>
    <row r="111" spans="1:8" ht="23.25" customHeight="1">
      <c r="A111" s="26" t="s">
        <v>91</v>
      </c>
      <c r="B111" s="26"/>
      <c r="C111" s="26"/>
      <c r="D111" s="26"/>
      <c r="E111" s="26"/>
      <c r="F111" s="26"/>
      <c r="G111" s="26"/>
      <c r="H111" s="51"/>
    </row>
    <row r="112" spans="1:8" ht="18.75">
      <c r="A112" s="53" t="s">
        <v>52</v>
      </c>
      <c r="B112" s="53"/>
      <c r="C112" s="53"/>
      <c r="D112" s="53"/>
      <c r="E112" s="53"/>
      <c r="F112" s="53"/>
      <c r="G112" s="53"/>
      <c r="H112" s="53"/>
    </row>
    <row r="113" spans="1:8" ht="18.75">
      <c r="A113" s="54" t="s">
        <v>39</v>
      </c>
      <c r="B113" s="54"/>
      <c r="C113" s="54"/>
      <c r="D113" s="54"/>
      <c r="E113" s="54"/>
      <c r="F113" s="54"/>
      <c r="G113" s="54"/>
      <c r="H113" s="55"/>
    </row>
    <row r="114" spans="1:8" ht="18.75">
      <c r="A114" s="56" t="s">
        <v>60</v>
      </c>
      <c r="B114" s="49" t="s">
        <v>41</v>
      </c>
      <c r="C114" s="49">
        <v>204</v>
      </c>
      <c r="D114" s="49">
        <v>200</v>
      </c>
      <c r="E114" s="49">
        <v>200</v>
      </c>
      <c r="F114" s="49">
        <v>200</v>
      </c>
      <c r="G114" s="49">
        <v>200</v>
      </c>
      <c r="H114" s="49">
        <v>204</v>
      </c>
    </row>
    <row r="115" spans="1:8" ht="18.75">
      <c r="A115" s="57" t="s">
        <v>40</v>
      </c>
      <c r="B115" s="49"/>
      <c r="C115" s="49"/>
      <c r="D115" s="49"/>
      <c r="E115" s="49"/>
      <c r="F115" s="49"/>
      <c r="G115" s="49"/>
      <c r="H115" s="49"/>
    </row>
    <row r="116" spans="1:8" ht="18.75">
      <c r="A116" s="53" t="s">
        <v>53</v>
      </c>
      <c r="B116" s="53"/>
      <c r="C116" s="53"/>
      <c r="D116" s="53"/>
      <c r="E116" s="53"/>
      <c r="F116" s="53"/>
      <c r="G116" s="53"/>
      <c r="H116" s="53"/>
    </row>
    <row r="117" spans="1:8" ht="18.75">
      <c r="A117" s="58" t="s">
        <v>42</v>
      </c>
      <c r="B117" s="58"/>
      <c r="C117" s="58"/>
      <c r="D117" s="58"/>
      <c r="E117" s="58"/>
      <c r="F117" s="58"/>
      <c r="G117" s="58"/>
      <c r="H117" s="58"/>
    </row>
    <row r="118" spans="1:8" ht="18.75">
      <c r="A118" s="56" t="s">
        <v>62</v>
      </c>
      <c r="B118" s="49" t="s">
        <v>41</v>
      </c>
      <c r="C118" s="49">
        <v>42</v>
      </c>
      <c r="D118" s="49">
        <v>60</v>
      </c>
      <c r="E118" s="49">
        <v>60</v>
      </c>
      <c r="F118" s="49">
        <v>60</v>
      </c>
      <c r="G118" s="49">
        <v>60</v>
      </c>
      <c r="H118" s="25"/>
    </row>
    <row r="119" spans="1:8" ht="18.75">
      <c r="A119" s="57" t="s">
        <v>40</v>
      </c>
      <c r="B119" s="49"/>
      <c r="C119" s="49"/>
      <c r="D119" s="49"/>
      <c r="E119" s="49"/>
      <c r="F119" s="49"/>
      <c r="G119" s="49"/>
      <c r="H119" s="25">
        <v>60</v>
      </c>
    </row>
    <row r="120" spans="1:8" ht="18.75">
      <c r="A120" s="53" t="s">
        <v>54</v>
      </c>
      <c r="B120" s="53"/>
      <c r="C120" s="53"/>
      <c r="D120" s="53"/>
      <c r="E120" s="53"/>
      <c r="F120" s="53"/>
      <c r="G120" s="53"/>
      <c r="H120" s="53"/>
    </row>
    <row r="121" spans="1:8" ht="18.75">
      <c r="A121" s="58" t="s">
        <v>51</v>
      </c>
      <c r="B121" s="58"/>
      <c r="C121" s="58"/>
      <c r="D121" s="58"/>
      <c r="E121" s="58"/>
      <c r="F121" s="58"/>
      <c r="G121" s="58"/>
      <c r="H121" s="58"/>
    </row>
    <row r="122" spans="1:8" ht="18.75">
      <c r="A122" s="56" t="s">
        <v>61</v>
      </c>
      <c r="B122" s="49" t="s">
        <v>41</v>
      </c>
      <c r="C122" s="49">
        <v>871</v>
      </c>
      <c r="D122" s="49">
        <v>780</v>
      </c>
      <c r="E122" s="49">
        <v>780</v>
      </c>
      <c r="F122" s="49">
        <v>780</v>
      </c>
      <c r="G122" s="49">
        <v>780</v>
      </c>
      <c r="H122" s="25"/>
    </row>
    <row r="123" spans="1:8" ht="18.75">
      <c r="A123" s="57" t="s">
        <v>40</v>
      </c>
      <c r="B123" s="49"/>
      <c r="C123" s="49"/>
      <c r="D123" s="49"/>
      <c r="E123" s="49"/>
      <c r="F123" s="49"/>
      <c r="G123" s="49"/>
      <c r="H123" s="25">
        <v>780</v>
      </c>
    </row>
    <row r="124" spans="1:8" ht="18.75">
      <c r="A124" s="53" t="s">
        <v>55</v>
      </c>
      <c r="B124" s="53"/>
      <c r="C124" s="53"/>
      <c r="D124" s="53"/>
      <c r="E124" s="53"/>
      <c r="F124" s="53"/>
      <c r="G124" s="53"/>
      <c r="H124" s="53"/>
    </row>
    <row r="125" spans="1:8" ht="18.75">
      <c r="A125" s="58" t="s">
        <v>69</v>
      </c>
      <c r="B125" s="58"/>
      <c r="C125" s="58"/>
      <c r="D125" s="58"/>
      <c r="E125" s="58"/>
      <c r="F125" s="58"/>
      <c r="G125" s="58"/>
      <c r="H125" s="58"/>
    </row>
    <row r="126" spans="1:8" ht="18.75">
      <c r="A126" s="56" t="s">
        <v>63</v>
      </c>
      <c r="B126" s="49" t="s">
        <v>43</v>
      </c>
      <c r="C126" s="49" t="s">
        <v>30</v>
      </c>
      <c r="D126" s="59" t="s">
        <v>30</v>
      </c>
      <c r="E126" s="59" t="s">
        <v>30</v>
      </c>
      <c r="F126" s="59">
        <v>100</v>
      </c>
      <c r="G126" s="59" t="s">
        <v>30</v>
      </c>
      <c r="H126" s="25"/>
    </row>
    <row r="127" spans="1:8" ht="18.75">
      <c r="A127" s="57" t="s">
        <v>70</v>
      </c>
      <c r="B127" s="49"/>
      <c r="C127" s="49"/>
      <c r="D127" s="59"/>
      <c r="E127" s="59"/>
      <c r="F127" s="59"/>
      <c r="G127" s="59"/>
      <c r="H127" s="25">
        <v>0</v>
      </c>
    </row>
    <row r="128" spans="1:8" ht="18.75">
      <c r="A128" s="53" t="s">
        <v>56</v>
      </c>
      <c r="B128" s="53"/>
      <c r="C128" s="53"/>
      <c r="D128" s="53"/>
      <c r="E128" s="53"/>
      <c r="F128" s="53"/>
      <c r="G128" s="53"/>
      <c r="H128" s="53"/>
    </row>
    <row r="129" spans="1:8" ht="18.75">
      <c r="A129" s="58" t="s">
        <v>68</v>
      </c>
      <c r="B129" s="58"/>
      <c r="C129" s="58"/>
      <c r="D129" s="58"/>
      <c r="E129" s="58"/>
      <c r="F129" s="58"/>
      <c r="G129" s="58"/>
      <c r="H129" s="58"/>
    </row>
    <row r="130" spans="1:8" ht="18.75">
      <c r="A130" s="56" t="s">
        <v>64</v>
      </c>
      <c r="B130" s="49" t="s">
        <v>41</v>
      </c>
      <c r="C130" s="49">
        <v>2</v>
      </c>
      <c r="D130" s="49">
        <v>4</v>
      </c>
      <c r="E130" s="49">
        <v>4</v>
      </c>
      <c r="F130" s="49">
        <v>4</v>
      </c>
      <c r="G130" s="49">
        <v>4</v>
      </c>
      <c r="H130" s="25"/>
    </row>
    <row r="131" spans="1:8" ht="18.75">
      <c r="A131" s="57" t="s">
        <v>40</v>
      </c>
      <c r="B131" s="49"/>
      <c r="C131" s="49"/>
      <c r="D131" s="49"/>
      <c r="E131" s="49"/>
      <c r="F131" s="49"/>
      <c r="G131" s="49"/>
      <c r="H131" s="25">
        <v>4</v>
      </c>
    </row>
    <row r="132" spans="1:8" ht="18.75">
      <c r="A132" s="53" t="s">
        <v>57</v>
      </c>
      <c r="B132" s="53"/>
      <c r="C132" s="53"/>
      <c r="D132" s="53"/>
      <c r="E132" s="53"/>
      <c r="F132" s="53"/>
      <c r="G132" s="53"/>
      <c r="H132" s="53"/>
    </row>
    <row r="133" spans="1:8" ht="18.75">
      <c r="A133" s="58" t="s">
        <v>44</v>
      </c>
      <c r="B133" s="58"/>
      <c r="C133" s="58"/>
      <c r="D133" s="58"/>
      <c r="E133" s="58"/>
      <c r="F133" s="58"/>
      <c r="G133" s="58"/>
      <c r="H133" s="58"/>
    </row>
    <row r="134" spans="1:8" ht="18.75">
      <c r="A134" s="56" t="s">
        <v>65</v>
      </c>
      <c r="B134" s="49" t="s">
        <v>33</v>
      </c>
      <c r="C134" s="49" t="s">
        <v>30</v>
      </c>
      <c r="D134" s="49">
        <v>1</v>
      </c>
      <c r="E134" s="49">
        <v>1</v>
      </c>
      <c r="F134" s="49">
        <v>1</v>
      </c>
      <c r="G134" s="49">
        <v>1</v>
      </c>
      <c r="H134" s="25"/>
    </row>
    <row r="135" spans="1:8" ht="18.75">
      <c r="A135" s="57" t="s">
        <v>71</v>
      </c>
      <c r="B135" s="49"/>
      <c r="C135" s="49"/>
      <c r="D135" s="49"/>
      <c r="E135" s="49"/>
      <c r="F135" s="49"/>
      <c r="G135" s="49"/>
      <c r="H135" s="25" t="s">
        <v>30</v>
      </c>
    </row>
    <row r="136" spans="1:8" ht="18.75">
      <c r="A136" s="53" t="s">
        <v>58</v>
      </c>
      <c r="B136" s="53"/>
      <c r="C136" s="53"/>
      <c r="D136" s="53"/>
      <c r="E136" s="53"/>
      <c r="F136" s="53"/>
      <c r="G136" s="53"/>
      <c r="H136" s="53"/>
    </row>
    <row r="137" spans="1:8" ht="18.75">
      <c r="A137" s="58" t="s">
        <v>72</v>
      </c>
      <c r="B137" s="58"/>
      <c r="C137" s="58"/>
      <c r="D137" s="58"/>
      <c r="E137" s="58"/>
      <c r="F137" s="58"/>
      <c r="G137" s="58"/>
      <c r="H137" s="58"/>
    </row>
    <row r="138" spans="1:8" ht="18.75">
      <c r="A138" s="56" t="s">
        <v>66</v>
      </c>
      <c r="B138" s="49" t="s">
        <v>33</v>
      </c>
      <c r="C138" s="49">
        <v>1</v>
      </c>
      <c r="D138" s="49">
        <v>1</v>
      </c>
      <c r="E138" s="49">
        <v>1</v>
      </c>
      <c r="F138" s="49" t="s">
        <v>30</v>
      </c>
      <c r="G138" s="49" t="s">
        <v>30</v>
      </c>
      <c r="H138" s="25"/>
    </row>
    <row r="139" spans="1:8" ht="18.75">
      <c r="A139" s="57" t="s">
        <v>73</v>
      </c>
      <c r="B139" s="49"/>
      <c r="C139" s="49"/>
      <c r="D139" s="49"/>
      <c r="E139" s="49"/>
      <c r="F139" s="49"/>
      <c r="G139" s="49"/>
      <c r="H139" s="25">
        <v>1</v>
      </c>
    </row>
    <row r="140" spans="1:8" ht="18.75">
      <c r="A140" s="53" t="s">
        <v>59</v>
      </c>
      <c r="B140" s="53"/>
      <c r="C140" s="53"/>
      <c r="D140" s="53"/>
      <c r="E140" s="53"/>
      <c r="F140" s="53"/>
      <c r="G140" s="53"/>
      <c r="H140" s="53"/>
    </row>
    <row r="141" spans="1:8" ht="18.75">
      <c r="A141" s="58" t="s">
        <v>74</v>
      </c>
      <c r="B141" s="58"/>
      <c r="C141" s="58"/>
      <c r="D141" s="58"/>
      <c r="E141" s="58"/>
      <c r="F141" s="58"/>
      <c r="G141" s="58"/>
      <c r="H141" s="58"/>
    </row>
    <row r="142" spans="1:8" ht="18.75">
      <c r="A142" s="56" t="s">
        <v>67</v>
      </c>
      <c r="B142" s="49" t="s">
        <v>33</v>
      </c>
      <c r="C142" s="49" t="s">
        <v>30</v>
      </c>
      <c r="D142" s="49">
        <v>1</v>
      </c>
      <c r="E142" s="49">
        <v>1</v>
      </c>
      <c r="F142" s="49">
        <v>1</v>
      </c>
      <c r="G142" s="49">
        <v>1</v>
      </c>
      <c r="H142" s="25"/>
    </row>
    <row r="143" spans="1:8" ht="18.75">
      <c r="A143" s="57" t="s">
        <v>112</v>
      </c>
      <c r="B143" s="49"/>
      <c r="C143" s="49"/>
      <c r="D143" s="49"/>
      <c r="E143" s="49"/>
      <c r="F143" s="49"/>
      <c r="G143" s="49"/>
      <c r="H143" s="25" t="s">
        <v>30</v>
      </c>
    </row>
    <row r="144" spans="1:8" ht="18.75">
      <c r="A144" s="24" t="s">
        <v>11</v>
      </c>
      <c r="B144" s="24"/>
      <c r="C144" s="24"/>
      <c r="D144" s="24"/>
      <c r="E144" s="24"/>
      <c r="F144" s="24"/>
      <c r="G144" s="24"/>
      <c r="H144" s="25"/>
    </row>
    <row r="145" spans="1:8" ht="18.75">
      <c r="A145" s="27" t="s">
        <v>12</v>
      </c>
      <c r="B145" s="14" t="s">
        <v>13</v>
      </c>
      <c r="C145" s="46">
        <f>C149</f>
        <v>200</v>
      </c>
      <c r="D145" s="46">
        <f>D149</f>
        <v>499</v>
      </c>
      <c r="E145" s="46">
        <f>E147+E149</f>
        <v>300</v>
      </c>
      <c r="F145" s="60" t="s">
        <v>30</v>
      </c>
      <c r="G145" s="60" t="s">
        <v>30</v>
      </c>
      <c r="H145" s="25"/>
    </row>
    <row r="146" spans="1:8" ht="18.75">
      <c r="A146" s="27" t="s">
        <v>108</v>
      </c>
      <c r="B146" s="14"/>
      <c r="C146" s="46"/>
      <c r="D146" s="46"/>
      <c r="E146" s="46"/>
      <c r="F146" s="46"/>
      <c r="G146" s="46"/>
      <c r="H146" s="25"/>
    </row>
    <row r="147" spans="1:8" ht="18.75">
      <c r="A147" s="14" t="s">
        <v>107</v>
      </c>
      <c r="B147" s="14" t="s">
        <v>13</v>
      </c>
      <c r="C147" s="60" t="s">
        <v>30</v>
      </c>
      <c r="D147" s="60" t="s">
        <v>30</v>
      </c>
      <c r="E147" s="60">
        <v>100</v>
      </c>
      <c r="F147" s="60" t="s">
        <v>30</v>
      </c>
      <c r="G147" s="60" t="s">
        <v>30</v>
      </c>
      <c r="H147" s="25"/>
    </row>
    <row r="148" spans="1:8" ht="56.25">
      <c r="A148" s="27" t="s">
        <v>14</v>
      </c>
      <c r="B148" s="14" t="s">
        <v>13</v>
      </c>
      <c r="C148" s="60" t="s">
        <v>30</v>
      </c>
      <c r="D148" s="60" t="s">
        <v>30</v>
      </c>
      <c r="E148" s="60" t="s">
        <v>30</v>
      </c>
      <c r="F148" s="60" t="s">
        <v>30</v>
      </c>
      <c r="G148" s="60" t="s">
        <v>30</v>
      </c>
      <c r="H148" s="25"/>
    </row>
    <row r="149" spans="1:8" ht="18.75">
      <c r="A149" s="14" t="s">
        <v>15</v>
      </c>
      <c r="B149" s="14" t="s">
        <v>13</v>
      </c>
      <c r="C149" s="46">
        <v>200</v>
      </c>
      <c r="D149" s="46">
        <v>499</v>
      </c>
      <c r="E149" s="46">
        <v>200</v>
      </c>
      <c r="F149" s="46" t="s">
        <v>30</v>
      </c>
      <c r="G149" s="46" t="s">
        <v>30</v>
      </c>
      <c r="H149" s="25"/>
    </row>
    <row r="150" spans="1:8" ht="18.75">
      <c r="A150" s="33" t="s">
        <v>109</v>
      </c>
      <c r="B150" s="14" t="s">
        <v>13</v>
      </c>
      <c r="C150" s="46">
        <v>200</v>
      </c>
      <c r="D150" s="46">
        <v>499</v>
      </c>
      <c r="E150" s="46">
        <v>200</v>
      </c>
      <c r="F150" s="46" t="s">
        <v>30</v>
      </c>
      <c r="G150" s="46" t="s">
        <v>30</v>
      </c>
      <c r="H150" s="25"/>
    </row>
    <row r="151" spans="1:8" ht="18.75">
      <c r="A151" s="33" t="s">
        <v>110</v>
      </c>
      <c r="B151" s="14" t="s">
        <v>13</v>
      </c>
      <c r="C151" s="46" t="s">
        <v>30</v>
      </c>
      <c r="D151" s="46" t="s">
        <v>30</v>
      </c>
      <c r="E151" s="46" t="s">
        <v>30</v>
      </c>
      <c r="F151" s="46" t="s">
        <v>30</v>
      </c>
      <c r="G151" s="46" t="s">
        <v>30</v>
      </c>
      <c r="H151" s="25"/>
    </row>
    <row r="152" spans="1:8" ht="41.25" customHeight="1">
      <c r="A152" s="42" t="s">
        <v>49</v>
      </c>
      <c r="B152" s="42"/>
      <c r="C152" s="42"/>
      <c r="D152" s="42"/>
      <c r="E152" s="42"/>
      <c r="F152" s="42"/>
      <c r="G152" s="42"/>
      <c r="H152" s="61"/>
    </row>
    <row r="153" spans="1:8" ht="26.25" customHeight="1">
      <c r="A153" s="43" t="s">
        <v>10</v>
      </c>
      <c r="B153" s="43"/>
      <c r="C153" s="43"/>
      <c r="D153" s="43"/>
      <c r="E153" s="43"/>
      <c r="F153" s="43"/>
      <c r="G153" s="43"/>
      <c r="H153" s="61"/>
    </row>
    <row r="154" spans="1:8" ht="26.25" customHeight="1">
      <c r="A154" s="44" t="s">
        <v>92</v>
      </c>
      <c r="B154" s="44"/>
      <c r="C154" s="44"/>
      <c r="D154" s="44"/>
      <c r="E154" s="44"/>
      <c r="F154" s="44"/>
      <c r="G154" s="44"/>
      <c r="H154" s="61"/>
    </row>
    <row r="155" spans="1:8" ht="44.25" customHeight="1">
      <c r="A155" s="27" t="s">
        <v>101</v>
      </c>
      <c r="B155" s="45" t="s">
        <v>29</v>
      </c>
      <c r="C155" s="46">
        <v>27.5</v>
      </c>
      <c r="D155" s="47">
        <v>3</v>
      </c>
      <c r="E155" s="47">
        <v>3</v>
      </c>
      <c r="F155" s="47">
        <v>3</v>
      </c>
      <c r="G155" s="47">
        <v>3</v>
      </c>
      <c r="H155" s="61"/>
    </row>
    <row r="156" spans="1:8" ht="31.5" customHeight="1">
      <c r="A156" s="26" t="s">
        <v>91</v>
      </c>
      <c r="B156" s="26"/>
      <c r="C156" s="26"/>
      <c r="D156" s="26"/>
      <c r="E156" s="26"/>
      <c r="F156" s="26"/>
      <c r="G156" s="26"/>
      <c r="H156" s="61"/>
    </row>
    <row r="157" spans="1:8" ht="18.75">
      <c r="A157" s="53" t="s">
        <v>75</v>
      </c>
      <c r="B157" s="53"/>
      <c r="C157" s="53"/>
      <c r="D157" s="53"/>
      <c r="E157" s="53"/>
      <c r="F157" s="53"/>
      <c r="G157" s="53"/>
      <c r="H157" s="53"/>
    </row>
    <row r="158" spans="1:8" ht="23.25" customHeight="1">
      <c r="A158" s="58" t="s">
        <v>76</v>
      </c>
      <c r="B158" s="58"/>
      <c r="C158" s="58"/>
      <c r="D158" s="58"/>
      <c r="E158" s="58"/>
      <c r="F158" s="58"/>
      <c r="G158" s="58"/>
      <c r="H158" s="51"/>
    </row>
    <row r="159" spans="1:8" ht="18.75">
      <c r="A159" s="56" t="s">
        <v>77</v>
      </c>
      <c r="B159" s="49" t="s">
        <v>33</v>
      </c>
      <c r="C159" s="49">
        <v>85</v>
      </c>
      <c r="D159" s="49">
        <v>20</v>
      </c>
      <c r="E159" s="49">
        <v>20</v>
      </c>
      <c r="F159" s="49">
        <v>20</v>
      </c>
      <c r="G159" s="49">
        <v>20</v>
      </c>
      <c r="H159" s="25"/>
    </row>
    <row r="160" spans="1:8" ht="19.5" customHeight="1">
      <c r="A160" s="57" t="s">
        <v>78</v>
      </c>
      <c r="B160" s="49"/>
      <c r="C160" s="49"/>
      <c r="D160" s="49"/>
      <c r="E160" s="49"/>
      <c r="F160" s="49"/>
      <c r="G160" s="49"/>
      <c r="H160" s="62" t="s">
        <v>30</v>
      </c>
    </row>
    <row r="161" spans="1:8" ht="18.75">
      <c r="A161" s="53" t="s">
        <v>79</v>
      </c>
      <c r="B161" s="53"/>
      <c r="C161" s="53"/>
      <c r="D161" s="53"/>
      <c r="E161" s="53"/>
      <c r="F161" s="53"/>
      <c r="G161" s="53"/>
      <c r="H161" s="53"/>
    </row>
    <row r="162" spans="1:8" ht="18.75">
      <c r="A162" s="58" t="s">
        <v>80</v>
      </c>
      <c r="B162" s="58"/>
      <c r="C162" s="58"/>
      <c r="D162" s="58"/>
      <c r="E162" s="58"/>
      <c r="F162" s="58"/>
      <c r="G162" s="58"/>
      <c r="H162" s="51"/>
    </row>
    <row r="163" spans="1:8" ht="18.75">
      <c r="A163" s="56" t="s">
        <v>81</v>
      </c>
      <c r="B163" s="49" t="s">
        <v>33</v>
      </c>
      <c r="C163" s="49" t="s">
        <v>30</v>
      </c>
      <c r="D163" s="49">
        <v>2</v>
      </c>
      <c r="E163" s="49">
        <v>1</v>
      </c>
      <c r="F163" s="49">
        <v>1</v>
      </c>
      <c r="G163" s="49" t="s">
        <v>30</v>
      </c>
      <c r="H163" s="50"/>
    </row>
    <row r="164" spans="1:8" ht="56.25" customHeight="1">
      <c r="A164" s="57" t="s">
        <v>45</v>
      </c>
      <c r="B164" s="49"/>
      <c r="C164" s="49"/>
      <c r="D164" s="49"/>
      <c r="E164" s="49"/>
      <c r="F164" s="49"/>
      <c r="G164" s="49"/>
      <c r="H164" s="63"/>
    </row>
    <row r="165" spans="1:8" ht="18.75">
      <c r="A165" s="53" t="s">
        <v>82</v>
      </c>
      <c r="B165" s="53"/>
      <c r="C165" s="53"/>
      <c r="D165" s="53"/>
      <c r="E165" s="53"/>
      <c r="F165" s="53"/>
      <c r="G165" s="53"/>
      <c r="H165" s="53"/>
    </row>
    <row r="166" spans="1:8" ht="18.75">
      <c r="A166" s="58" t="s">
        <v>83</v>
      </c>
      <c r="B166" s="58"/>
      <c r="C166" s="58"/>
      <c r="D166" s="58"/>
      <c r="E166" s="58"/>
      <c r="F166" s="58"/>
      <c r="G166" s="58"/>
      <c r="H166" s="51"/>
    </row>
    <row r="167" spans="1:8" ht="18.75">
      <c r="A167" s="56" t="s">
        <v>84</v>
      </c>
      <c r="B167" s="49" t="s">
        <v>33</v>
      </c>
      <c r="C167" s="49">
        <v>52535</v>
      </c>
      <c r="D167" s="64">
        <v>41603</v>
      </c>
      <c r="E167" s="64">
        <v>42016</v>
      </c>
      <c r="F167" s="64">
        <v>42433</v>
      </c>
      <c r="G167" s="64">
        <v>42433</v>
      </c>
      <c r="H167" s="63"/>
    </row>
    <row r="168" spans="1:8" ht="37.5">
      <c r="A168" s="57" t="s">
        <v>85</v>
      </c>
      <c r="B168" s="49"/>
      <c r="C168" s="49"/>
      <c r="D168" s="64"/>
      <c r="E168" s="64"/>
      <c r="F168" s="64"/>
      <c r="G168" s="64"/>
      <c r="H168" s="63"/>
    </row>
    <row r="169" spans="1:8" ht="18.75">
      <c r="A169" s="24" t="s">
        <v>11</v>
      </c>
      <c r="B169" s="24"/>
      <c r="C169" s="24"/>
      <c r="D169" s="24"/>
      <c r="E169" s="24"/>
      <c r="F169" s="24"/>
      <c r="G169" s="24"/>
      <c r="H169" s="40"/>
    </row>
    <row r="170" spans="1:8" ht="18.75">
      <c r="A170" s="27" t="s">
        <v>12</v>
      </c>
      <c r="B170" s="14" t="s">
        <v>13</v>
      </c>
      <c r="C170" s="46" t="str">
        <f>C174</f>
        <v>-</v>
      </c>
      <c r="D170" s="46" t="str">
        <f>D174</f>
        <v>-</v>
      </c>
      <c r="E170" s="46" t="s">
        <v>30</v>
      </c>
      <c r="F170" s="60">
        <f>F172</f>
        <v>165.2</v>
      </c>
      <c r="G170" s="60" t="s">
        <v>30</v>
      </c>
      <c r="H170" s="40"/>
    </row>
    <row r="171" spans="1:8" ht="18.75">
      <c r="A171" s="27" t="s">
        <v>108</v>
      </c>
      <c r="B171" s="14"/>
      <c r="C171" s="46"/>
      <c r="D171" s="46"/>
      <c r="E171" s="46"/>
      <c r="F171" s="46"/>
      <c r="G171" s="46"/>
      <c r="H171" s="40"/>
    </row>
    <row r="172" spans="1:8" ht="18.75">
      <c r="A172" s="14" t="s">
        <v>107</v>
      </c>
      <c r="B172" s="14" t="s">
        <v>13</v>
      </c>
      <c r="C172" s="60" t="s">
        <v>30</v>
      </c>
      <c r="D172" s="60" t="s">
        <v>30</v>
      </c>
      <c r="E172" s="46" t="s">
        <v>30</v>
      </c>
      <c r="F172" s="60">
        <v>165.2</v>
      </c>
      <c r="G172" s="60" t="s">
        <v>30</v>
      </c>
      <c r="H172" s="40"/>
    </row>
    <row r="173" spans="1:8" ht="56.25">
      <c r="A173" s="27" t="s">
        <v>14</v>
      </c>
      <c r="B173" s="14" t="s">
        <v>13</v>
      </c>
      <c r="C173" s="60" t="s">
        <v>30</v>
      </c>
      <c r="D173" s="60" t="s">
        <v>30</v>
      </c>
      <c r="E173" s="60" t="s">
        <v>30</v>
      </c>
      <c r="F173" s="60" t="s">
        <v>30</v>
      </c>
      <c r="G173" s="60" t="s">
        <v>30</v>
      </c>
      <c r="H173" s="40"/>
    </row>
    <row r="174" spans="1:8" ht="18.75">
      <c r="A174" s="14" t="s">
        <v>15</v>
      </c>
      <c r="B174" s="14" t="s">
        <v>13</v>
      </c>
      <c r="C174" s="46" t="s">
        <v>30</v>
      </c>
      <c r="D174" s="46" t="s">
        <v>30</v>
      </c>
      <c r="E174" s="46" t="s">
        <v>30</v>
      </c>
      <c r="F174" s="46" t="s">
        <v>30</v>
      </c>
      <c r="G174" s="46" t="s">
        <v>30</v>
      </c>
      <c r="H174" s="40"/>
    </row>
    <row r="175" spans="1:8" ht="18.75">
      <c r="A175" s="33" t="s">
        <v>109</v>
      </c>
      <c r="B175" s="14" t="s">
        <v>13</v>
      </c>
      <c r="C175" s="46" t="s">
        <v>30</v>
      </c>
      <c r="D175" s="46" t="s">
        <v>30</v>
      </c>
      <c r="E175" s="46" t="s">
        <v>30</v>
      </c>
      <c r="F175" s="46">
        <v>165.2</v>
      </c>
      <c r="G175" s="46" t="s">
        <v>30</v>
      </c>
      <c r="H175" s="40"/>
    </row>
    <row r="176" spans="1:8" ht="18.75">
      <c r="A176" s="33" t="s">
        <v>110</v>
      </c>
      <c r="B176" s="14" t="s">
        <v>13</v>
      </c>
      <c r="C176" s="46" t="s">
        <v>30</v>
      </c>
      <c r="D176" s="46" t="s">
        <v>30</v>
      </c>
      <c r="E176" s="46" t="s">
        <v>30</v>
      </c>
      <c r="F176" s="46" t="s">
        <v>30</v>
      </c>
      <c r="G176" s="46" t="s">
        <v>30</v>
      </c>
      <c r="H176" s="40"/>
    </row>
    <row r="177" spans="1:8" ht="12.75">
      <c r="A177" s="65"/>
      <c r="B177" s="65"/>
      <c r="C177" s="65"/>
      <c r="D177" s="65"/>
      <c r="E177" s="65"/>
      <c r="F177" s="65"/>
      <c r="G177" s="65"/>
      <c r="H177" s="65"/>
    </row>
    <row r="178" spans="1:8" ht="12.75">
      <c r="A178" s="65"/>
      <c r="B178" s="65"/>
      <c r="C178" s="65"/>
      <c r="D178" s="65"/>
      <c r="E178" s="65"/>
      <c r="F178" s="65"/>
      <c r="G178" s="65"/>
      <c r="H178" s="65"/>
    </row>
  </sheetData>
  <sheetProtection/>
  <mergeCells count="158">
    <mergeCell ref="A152:G152"/>
    <mergeCell ref="B142:B143"/>
    <mergeCell ref="A158:G158"/>
    <mergeCell ref="C159:C160"/>
    <mergeCell ref="D159:D160"/>
    <mergeCell ref="E159:E160"/>
    <mergeCell ref="F159:F160"/>
    <mergeCell ref="G159:G160"/>
    <mergeCell ref="A157:H157"/>
    <mergeCell ref="A154:G154"/>
    <mergeCell ref="A91:G91"/>
    <mergeCell ref="C142:C143"/>
    <mergeCell ref="D142:D143"/>
    <mergeCell ref="E142:E143"/>
    <mergeCell ref="F142:F143"/>
    <mergeCell ref="G142:G143"/>
    <mergeCell ref="E97:E98"/>
    <mergeCell ref="F97:F98"/>
    <mergeCell ref="G97:G98"/>
    <mergeCell ref="C97:C98"/>
    <mergeCell ref="B97:B98"/>
    <mergeCell ref="D97:D98"/>
    <mergeCell ref="D126:D127"/>
    <mergeCell ref="A116:H116"/>
    <mergeCell ref="A117:H117"/>
    <mergeCell ref="C114:C115"/>
    <mergeCell ref="D114:D115"/>
    <mergeCell ref="G114:G115"/>
    <mergeCell ref="H114:H115"/>
    <mergeCell ref="C118:C119"/>
    <mergeCell ref="D118:D119"/>
    <mergeCell ref="A107:G107"/>
    <mergeCell ref="A113:G113"/>
    <mergeCell ref="A112:H112"/>
    <mergeCell ref="A136:H136"/>
    <mergeCell ref="A128:H128"/>
    <mergeCell ref="A129:H129"/>
    <mergeCell ref="A132:H132"/>
    <mergeCell ref="A133:H133"/>
    <mergeCell ref="E114:E115"/>
    <mergeCell ref="F114:F115"/>
    <mergeCell ref="B118:B119"/>
    <mergeCell ref="A120:H120"/>
    <mergeCell ref="A121:H121"/>
    <mergeCell ref="A137:H137"/>
    <mergeCell ref="A140:H140"/>
    <mergeCell ref="C126:C127"/>
    <mergeCell ref="F126:F127"/>
    <mergeCell ref="G126:G127"/>
    <mergeCell ref="F118:F119"/>
    <mergeCell ref="A141:H141"/>
    <mergeCell ref="C138:C139"/>
    <mergeCell ref="D138:D139"/>
    <mergeCell ref="E138:E139"/>
    <mergeCell ref="F138:F139"/>
    <mergeCell ref="G138:G139"/>
    <mergeCell ref="B138:B139"/>
    <mergeCell ref="G62:G63"/>
    <mergeCell ref="A76:G76"/>
    <mergeCell ref="D64:D65"/>
    <mergeCell ref="E64:E65"/>
    <mergeCell ref="A77:G77"/>
    <mergeCell ref="A125:H125"/>
    <mergeCell ref="C122:C123"/>
    <mergeCell ref="D122:D123"/>
    <mergeCell ref="E122:E123"/>
    <mergeCell ref="E118:E119"/>
    <mergeCell ref="A124:H124"/>
    <mergeCell ref="B122:B123"/>
    <mergeCell ref="G134:G135"/>
    <mergeCell ref="B130:B131"/>
    <mergeCell ref="B134:B135"/>
    <mergeCell ref="C130:C131"/>
    <mergeCell ref="D130:D131"/>
    <mergeCell ref="E126:E127"/>
    <mergeCell ref="A1:H1"/>
    <mergeCell ref="A7:A8"/>
    <mergeCell ref="B7:B8"/>
    <mergeCell ref="E7:G7"/>
    <mergeCell ref="A4:G4"/>
    <mergeCell ref="A3:G3"/>
    <mergeCell ref="G118:G119"/>
    <mergeCell ref="G122:G123"/>
    <mergeCell ref="F122:F123"/>
    <mergeCell ref="A2:G2"/>
    <mergeCell ref="A5:G5"/>
    <mergeCell ref="A10:G10"/>
    <mergeCell ref="A11:G11"/>
    <mergeCell ref="A12:G12"/>
    <mergeCell ref="A27:G27"/>
    <mergeCell ref="A19:G19"/>
    <mergeCell ref="A41:G41"/>
    <mergeCell ref="A15:G15"/>
    <mergeCell ref="A29:G29"/>
    <mergeCell ref="A13:G13"/>
    <mergeCell ref="D62:D63"/>
    <mergeCell ref="A75:G75"/>
    <mergeCell ref="F64:F65"/>
    <mergeCell ref="G64:G65"/>
    <mergeCell ref="A60:G60"/>
    <mergeCell ref="A56:G56"/>
    <mergeCell ref="A162:G162"/>
    <mergeCell ref="B159:B160"/>
    <mergeCell ref="A161:H161"/>
    <mergeCell ref="B163:B164"/>
    <mergeCell ref="C163:C164"/>
    <mergeCell ref="D163:D164"/>
    <mergeCell ref="E163:E164"/>
    <mergeCell ref="F163:F164"/>
    <mergeCell ref="G163:G164"/>
    <mergeCell ref="A166:G166"/>
    <mergeCell ref="A165:H165"/>
    <mergeCell ref="B167:B168"/>
    <mergeCell ref="C167:C168"/>
    <mergeCell ref="D167:D168"/>
    <mergeCell ref="E167:E168"/>
    <mergeCell ref="F167:F168"/>
    <mergeCell ref="G167:G168"/>
    <mergeCell ref="A31:G31"/>
    <mergeCell ref="A43:G43"/>
    <mergeCell ref="A45:G45"/>
    <mergeCell ref="A58:G58"/>
    <mergeCell ref="A55:G55"/>
    <mergeCell ref="A28:G28"/>
    <mergeCell ref="A57:G57"/>
    <mergeCell ref="A42:G42"/>
    <mergeCell ref="A33:G33"/>
    <mergeCell ref="A47:G47"/>
    <mergeCell ref="A78:G78"/>
    <mergeCell ref="A80:G80"/>
    <mergeCell ref="A93:G93"/>
    <mergeCell ref="A94:G94"/>
    <mergeCell ref="E62:E63"/>
    <mergeCell ref="F62:F63"/>
    <mergeCell ref="B64:B65"/>
    <mergeCell ref="C64:C65"/>
    <mergeCell ref="B62:B63"/>
    <mergeCell ref="C62:C63"/>
    <mergeCell ref="B114:B115"/>
    <mergeCell ref="B126:B127"/>
    <mergeCell ref="A99:G99"/>
    <mergeCell ref="C134:C135"/>
    <mergeCell ref="D134:D135"/>
    <mergeCell ref="E134:E135"/>
    <mergeCell ref="F134:F135"/>
    <mergeCell ref="E130:E131"/>
    <mergeCell ref="F130:F131"/>
    <mergeCell ref="G130:G131"/>
    <mergeCell ref="A67:G67"/>
    <mergeCell ref="A144:G144"/>
    <mergeCell ref="A169:G169"/>
    <mergeCell ref="A156:G156"/>
    <mergeCell ref="A96:G96"/>
    <mergeCell ref="A92:G92"/>
    <mergeCell ref="A108:G108"/>
    <mergeCell ref="A109:G109"/>
    <mergeCell ref="A111:G111"/>
    <mergeCell ref="A153:G153"/>
  </mergeCells>
  <printOptions/>
  <pageMargins left="0.7480314960629921" right="0.7480314960629921" top="0.984251968503937" bottom="0.984251968503937" header="0.5118110236220472" footer="0.5118110236220472"/>
  <pageSetup fitToHeight="8" horizontalDpi="600" verticalDpi="600" orientation="landscape" paperSize="9" scale="84" r:id="rId1"/>
  <rowBreaks count="3" manualBreakCount="3">
    <brk id="18" max="7" man="1"/>
    <brk id="33" max="7" man="1"/>
    <brk id="1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User14</cp:lastModifiedBy>
  <cp:lastPrinted>2012-12-25T06:57:10Z</cp:lastPrinted>
  <dcterms:created xsi:type="dcterms:W3CDTF">1996-10-08T23:32:33Z</dcterms:created>
  <dcterms:modified xsi:type="dcterms:W3CDTF">2012-12-25T06:57:22Z</dcterms:modified>
  <cp:category/>
  <cp:version/>
  <cp:contentType/>
  <cp:contentStatus/>
</cp:coreProperties>
</file>